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0" yWindow="45" windowWidth="9690" windowHeight="9000" tabRatio="844" activeTab="0"/>
  </bookViews>
  <sheets>
    <sheet name="表紙" sheetId="1" r:id="rId1"/>
    <sheet name="定期巡回・随時対応" sheetId="2" r:id="rId2"/>
    <sheet name="夜間訪問介護" sheetId="3" r:id="rId3"/>
    <sheet name="認知通所介護" sheetId="4" r:id="rId4"/>
    <sheet name="認知通所介護（定員超過）" sheetId="5" r:id="rId5"/>
    <sheet name="認知通所介護（人欠）" sheetId="6" r:id="rId6"/>
    <sheet name="小規模多機能" sheetId="7" r:id="rId7"/>
    <sheet name="認知症対応型（短期利用以外）" sheetId="8" r:id="rId8"/>
    <sheet name="認知症対応型 (短期利用)" sheetId="9" r:id="rId9"/>
    <sheet name="地域特定施設" sheetId="10" r:id="rId10"/>
    <sheet name="地域福祉施設" sheetId="11" r:id="rId11"/>
    <sheet name="地域福祉施設 （定員超過）" sheetId="12" r:id="rId12"/>
    <sheet name="地域福祉施設 （人欠）" sheetId="13" r:id="rId13"/>
    <sheet name="複合型サービス" sheetId="14" r:id="rId14"/>
    <sheet name="予防認知通所介護" sheetId="15" r:id="rId15"/>
    <sheet name="予防認知通所介護（定員超過）" sheetId="16" r:id="rId16"/>
    <sheet name="予防認知通所介護（人欠）" sheetId="17" r:id="rId17"/>
    <sheet name="予防小規模多機能" sheetId="18" r:id="rId18"/>
    <sheet name="予防認知症対応型" sheetId="19" r:id="rId19"/>
    <sheet name="特定入所者介護サービス費" sheetId="20" r:id="rId20"/>
  </sheets>
  <definedNames>
    <definedName name="_xlnm.Print_Area" localSheetId="10">'地域福祉施設'!$A$1:$AN$231</definedName>
    <definedName name="_xlnm.Print_Area" localSheetId="19">'特定入所者介護サービス費'!$A$1:$AK$11</definedName>
    <definedName name="_xlnm.Print_Area" localSheetId="7">'認知症対応型（短期利用以外）'!$A$1:$AL$96</definedName>
    <definedName name="_xlnm.Print_Area" localSheetId="3">'認知通所介護'!$A$1:$AM$120</definedName>
    <definedName name="_xlnm.Print_Area" localSheetId="5">'認知通所介護（人欠）'!$A$1:$AP$109</definedName>
    <definedName name="_xlnm.Print_Area" localSheetId="4">'認知通所介護（定員超過）'!$A$1:$AP$109</definedName>
    <definedName name="_xlnm.Print_Area" localSheetId="0">'表紙'!$A$1:$V$138</definedName>
    <definedName name="_xlnm.Print_Area" localSheetId="2">'夜間訪問介護'!$A$1:$AO$52</definedName>
    <definedName name="_xlnm.Print_Area" localSheetId="18">'予防認知症対応型'!$A$1:$AM$81</definedName>
    <definedName name="_xlnm.Print_Area" localSheetId="14">'予防認知通所介護'!$A$1:$AM$58</definedName>
    <definedName name="_xlnm.Print_Area" localSheetId="16">'予防認知通所介護（人欠）'!$A$1:$AP$47</definedName>
    <definedName name="_xlnm.Print_Area" localSheetId="15">'予防認知通所介護（定員超過）'!$A$1:$AP$47</definedName>
    <definedName name="_xlnm.Print_Titles" localSheetId="6">'小規模多機能'!$3:$3</definedName>
    <definedName name="_xlnm.Print_Titles" localSheetId="10">'地域福祉施設'!$3:$5</definedName>
    <definedName name="_xlnm.Print_Titles" localSheetId="12">'地域福祉施設 （人欠）'!$4:$5</definedName>
    <definedName name="_xlnm.Print_Titles" localSheetId="11">'地域福祉施設 （定員超過）'!$3:$5</definedName>
    <definedName name="_xlnm.Print_Titles" localSheetId="1">'定期巡回・随時対応'!$3:$3</definedName>
    <definedName name="_xlnm.Print_Titles" localSheetId="19">'特定入所者介護サービス費'!$3:$6</definedName>
    <definedName name="_xlnm.Print_Titles" localSheetId="3">'認知通所介護'!$3:$4</definedName>
    <definedName name="_xlnm.Print_Titles" localSheetId="5">'認知通所介護（人欠）'!$2:$4</definedName>
    <definedName name="_xlnm.Print_Titles" localSheetId="4">'認知通所介護（定員超過）'!$2:$4</definedName>
    <definedName name="_xlnm.Print_Titles" localSheetId="13">'複合型サービス'!$2:$2</definedName>
    <definedName name="_xlnm.Print_Titles" localSheetId="2">'夜間訪問介護'!$2:$2</definedName>
    <definedName name="_xlnm.Print_Titles" localSheetId="17">'予防小規模多機能'!$3:$3</definedName>
    <definedName name="_xlnm.Print_Titles" localSheetId="18">'予防認知症対応型'!$3:$3</definedName>
    <definedName name="_xlnm.Print_Titles" localSheetId="16">'予防認知通所介護（人欠）'!$3:$5</definedName>
    <definedName name="_xlnm.Print_Titles" localSheetId="15">'予防認知通所介護（定員超過）'!$3:$5</definedName>
  </definedNames>
  <calcPr fullCalcOnLoad="1"/>
</workbook>
</file>

<file path=xl/sharedStrings.xml><?xml version="1.0" encoding="utf-8"?>
<sst xmlns="http://schemas.openxmlformats.org/spreadsheetml/2006/main" count="7274" uniqueCount="2312">
  <si>
    <t>認知症対応型看取り介護加算３</t>
  </si>
  <si>
    <t>認知症共同生活介護Ⅰ１・超</t>
  </si>
  <si>
    <t>認知症共同生活介護Ⅰ１・夜減・超</t>
  </si>
  <si>
    <t>認知症共同生活介護Ⅰ２・超</t>
  </si>
  <si>
    <t>認知症共同生活介護Ⅰ２・夜減・超</t>
  </si>
  <si>
    <t>認知症共同生活介護Ⅰ３・超</t>
  </si>
  <si>
    <t>認知症共同生活介護Ⅰ３・夜減・超</t>
  </si>
  <si>
    <t>認知症共同生活介護Ⅰ４・超</t>
  </si>
  <si>
    <t>認知症共同生活介護Ⅰ４・夜減・超</t>
  </si>
  <si>
    <t>認知症共同生活介護Ⅰ５・超</t>
  </si>
  <si>
    <t>認知症共同生活介護Ⅰ５・夜減・超</t>
  </si>
  <si>
    <t>認知症共同生活介護Ⅱ２・超</t>
  </si>
  <si>
    <t>認知症共同生活介護Ⅱ２・夜減・超</t>
  </si>
  <si>
    <t>認知症共同生活介護Ⅱ３・超</t>
  </si>
  <si>
    <t>認知症共同生活介護Ⅱ３・夜減・超</t>
  </si>
  <si>
    <t>認知症共同生活介護Ⅱ４・超</t>
  </si>
  <si>
    <t>認知症共同生活介護Ⅱ４・夜減・超</t>
  </si>
  <si>
    <t>認知症共同生活介護Ⅱ５・超</t>
  </si>
  <si>
    <t>認知症共同生活介護Ⅱ５・夜減・超</t>
  </si>
  <si>
    <t>認知症共同生活介護Ⅰ１・欠</t>
  </si>
  <si>
    <t>認知症共同生活介護Ⅰ１・夜減・欠</t>
  </si>
  <si>
    <t>認知症共同生活介護Ⅰ２・欠</t>
  </si>
  <si>
    <t>認知症共同生活介護Ⅰ２・夜減・欠</t>
  </si>
  <si>
    <t>認知症共同生活介護Ⅰ３・欠</t>
  </si>
  <si>
    <t>認知症共同生活介護Ⅰ３・夜減・欠</t>
  </si>
  <si>
    <t>認知症共同生活介護Ⅰ４・欠</t>
  </si>
  <si>
    <t>認知症共同生活介護Ⅰ４・夜減・欠</t>
  </si>
  <si>
    <t>認知症共同生活介護Ⅰ５・欠</t>
  </si>
  <si>
    <t>認知症共同生活介護Ⅰ５・夜減・欠</t>
  </si>
  <si>
    <t>認知症共同生活介護Ⅱ１・欠</t>
  </si>
  <si>
    <t>認知症共同生活介護Ⅱ２・欠</t>
  </si>
  <si>
    <t>認知症共同生活介護Ⅱ２・夜減・欠</t>
  </si>
  <si>
    <t>認知症共同生活介護Ⅱ３・欠</t>
  </si>
  <si>
    <t>認知症共同生活介護Ⅱ３・夜減・欠</t>
  </si>
  <si>
    <t>認知症共同生活介護Ⅱ４・欠</t>
  </si>
  <si>
    <t>認知症共同生活介護Ⅱ４・夜減・欠</t>
  </si>
  <si>
    <t>認知症共同生活介護Ⅱ５・欠</t>
  </si>
  <si>
    <t>認知症共同生活介護Ⅱ５・夜減・欠</t>
  </si>
  <si>
    <t>短期共同生活介護Ⅰ１</t>
  </si>
  <si>
    <t>短期共同生活介護Ⅰ１・夜減</t>
  </si>
  <si>
    <t>短期共同生活介護Ⅰ２</t>
  </si>
  <si>
    <t>短期共同生活介護Ⅰ２・夜減</t>
  </si>
  <si>
    <t>短期共同生活介護Ⅰ３</t>
  </si>
  <si>
    <t>短期共同生活介護Ⅰ３・夜減</t>
  </si>
  <si>
    <t>短期共同生活介護Ⅰ４</t>
  </si>
  <si>
    <t>短期共同生活介護Ⅰ４・夜減</t>
  </si>
  <si>
    <t>短期共同生活介護Ⅰ５</t>
  </si>
  <si>
    <t>短期共同生活介護Ⅰ５・夜減</t>
  </si>
  <si>
    <t>短期共同生活介護Ⅱ１</t>
  </si>
  <si>
    <t>短期共同生活介護Ⅱ１・夜減</t>
  </si>
  <si>
    <t>短期共同生活介護Ⅱ２</t>
  </si>
  <si>
    <t>短期共同生活介護Ⅱ２・夜減</t>
  </si>
  <si>
    <t>短期共同生活介護Ⅱ３</t>
  </si>
  <si>
    <t>短期共同生活介護Ⅱ３・夜減</t>
  </si>
  <si>
    <t>短期共同生活介護Ⅱ４</t>
  </si>
  <si>
    <t>短期共同生活介護Ⅱ４・夜減</t>
  </si>
  <si>
    <t>短期共同生活介護Ⅱ５</t>
  </si>
  <si>
    <t>短期共同生活介護Ⅱ５・夜減</t>
  </si>
  <si>
    <t>短期共同生活介護Ⅰ１・超</t>
  </si>
  <si>
    <t>短期共同生活介護Ⅰ１・夜減・超</t>
  </si>
  <si>
    <t>短期共同生活介護Ⅰ２・超</t>
  </si>
  <si>
    <t>短期共同生活介護Ⅰ２・夜減・超</t>
  </si>
  <si>
    <t>短期共同生活介護Ⅰ３・超</t>
  </si>
  <si>
    <t>短期共同生活介護Ⅰ３・夜減・超</t>
  </si>
  <si>
    <t>認知症対応型処遇改善加算Ⅱ</t>
  </si>
  <si>
    <t>認知症対応型処遇改善加算Ⅲ</t>
  </si>
  <si>
    <t>短期共同生活処遇改善加算Ⅰ</t>
  </si>
  <si>
    <t>短期共同生活処遇改善加算Ⅱ</t>
  </si>
  <si>
    <t>短期共同生活処遇改善加算Ⅲ</t>
  </si>
  <si>
    <t>地域特定施設処遇改善加算Ⅰ</t>
  </si>
  <si>
    <t>地域特定施設処遇改善加算Ⅱ</t>
  </si>
  <si>
    <t>地域特定施設処遇改善加算Ⅲ</t>
  </si>
  <si>
    <t>短期地域特定施設処遇改善加算Ⅰ</t>
  </si>
  <si>
    <t>短期地域特定施設処遇改善加算Ⅱ</t>
  </si>
  <si>
    <t>短期地域特定施設処遇改善加算Ⅲ</t>
  </si>
  <si>
    <t>短期共同生活介護Ⅰ５・超</t>
  </si>
  <si>
    <t>短期共同生活介護Ⅰ５・夜減・超</t>
  </si>
  <si>
    <t>短期共同生活介護Ⅱ１・超</t>
  </si>
  <si>
    <t>短期共同生活介護Ⅱ１・夜減・超</t>
  </si>
  <si>
    <t>短期共同生活介護Ⅱ２・超</t>
  </si>
  <si>
    <t>短期共同生活介護Ⅱ２・夜減・超</t>
  </si>
  <si>
    <t>短期共同生活介護Ⅱ３・超</t>
  </si>
  <si>
    <t>短期共同生活介護Ⅱ３・夜減・超</t>
  </si>
  <si>
    <t>短期共同生活介護Ⅱ４・超</t>
  </si>
  <si>
    <t>短期共同生活介護Ⅱ４・夜減・超</t>
  </si>
  <si>
    <t>短期共同生活介護Ⅱ５・超</t>
  </si>
  <si>
    <t>短期共同生活介護Ⅱ５・夜減・超</t>
  </si>
  <si>
    <t>短期共同生活介護Ⅰ１・欠</t>
  </si>
  <si>
    <t>短期共同生活介護Ⅰ１・夜減・欠</t>
  </si>
  <si>
    <t>短期共同生活介護Ⅰ２・欠</t>
  </si>
  <si>
    <t>短期共同生活介護Ⅰ２・夜減・欠</t>
  </si>
  <si>
    <t>短期共同生活介護Ⅰ３・欠</t>
  </si>
  <si>
    <t>定期巡回退院時共同指導加算</t>
  </si>
  <si>
    <t>ヘ 緊急時訪問看護加算</t>
  </si>
  <si>
    <t>ト 特別管理加算</t>
  </si>
  <si>
    <t>チ ターミナルケア加算</t>
  </si>
  <si>
    <t>短期共同生活介護Ⅰ３・夜減・欠</t>
  </si>
  <si>
    <t>短期共同生活介護Ⅰ４・欠</t>
  </si>
  <si>
    <t>短期共同生活介護Ⅰ４・夜減・欠</t>
  </si>
  <si>
    <t>短期共同生活介護Ⅰ５・欠</t>
  </si>
  <si>
    <t>短期共同生活介護Ⅰ５・夜減・欠</t>
  </si>
  <si>
    <t>短期共同生活介護Ⅱ１・欠</t>
  </si>
  <si>
    <t>短期共同生活介護Ⅱ１・夜減・欠</t>
  </si>
  <si>
    <t>短期共同生活介護Ⅱ２・欠</t>
  </si>
  <si>
    <t>短期共同生活介護Ⅱ２・夜減・欠</t>
  </si>
  <si>
    <t>夜間訪問介護Ⅱ・同一</t>
  </si>
  <si>
    <t>小規模多機能１</t>
  </si>
  <si>
    <t>小規模多機能１・過少</t>
  </si>
  <si>
    <t>小規模多機能１・同一</t>
  </si>
  <si>
    <t>小規模多機能１・同一・過少</t>
  </si>
  <si>
    <t>小規模多機能２</t>
  </si>
  <si>
    <t>小規模多機能２・過少</t>
  </si>
  <si>
    <t>小規模多機能２・同一</t>
  </si>
  <si>
    <t>小規模多機能２・同一・過少</t>
  </si>
  <si>
    <t>小規模多機能３</t>
  </si>
  <si>
    <t>小規模多機能３・過少</t>
  </si>
  <si>
    <t>小規模多機能３・同一</t>
  </si>
  <si>
    <t>小規模多機能３・同一・過少</t>
  </si>
  <si>
    <t>小規模多機能４</t>
  </si>
  <si>
    <t>小規模多機能４・過少</t>
  </si>
  <si>
    <t>小規模多機能４・同一</t>
  </si>
  <si>
    <t>小規模多機能４・同一・過少</t>
  </si>
  <si>
    <t>小規模多機能５</t>
  </si>
  <si>
    <t>小規模多機能５・過少</t>
  </si>
  <si>
    <t>小規模多機能５・同一</t>
  </si>
  <si>
    <t>小規模多機能１・定超</t>
  </si>
  <si>
    <t>小規模多機能１・定超・過少</t>
  </si>
  <si>
    <t>小規模多機能２・定超</t>
  </si>
  <si>
    <t>予認知症共同生活介護Ⅱ２・夜</t>
  </si>
  <si>
    <t>予認知症共同生活介護Ⅰ２・夜・超</t>
  </si>
  <si>
    <t>予短期共同生活介護Ⅰ２・夜</t>
  </si>
  <si>
    <t>予短期共同生活介護Ⅱ２・夜</t>
  </si>
  <si>
    <t>予短期共同生活介護Ⅰ２・夜・超</t>
  </si>
  <si>
    <t>予短期共同生活介護Ⅱ２・夜・超</t>
  </si>
  <si>
    <t>予短期共同生活介護Ⅰ２・夜・欠</t>
  </si>
  <si>
    <t>予短期共同生活介護Ⅱ２・夜・欠</t>
  </si>
  <si>
    <t>認知通所介護Ⅰⅱ３４・定超・延２</t>
  </si>
  <si>
    <t>認知通所介護Ⅰⅱ３５・定超・延２</t>
  </si>
  <si>
    <t>認知通所介護Ⅰⅱ３１・人欠・延１</t>
  </si>
  <si>
    <t>認知通所介護Ⅰⅱ３２・人欠・延１</t>
  </si>
  <si>
    <t>認知通所介護Ⅰⅱ３３・人欠・延１</t>
  </si>
  <si>
    <t>認知通所介護Ⅰⅱ３４・人欠・延１</t>
  </si>
  <si>
    <t>認知通所介護Ⅰⅱ３５・人欠・延１</t>
  </si>
  <si>
    <t>認知通所介護Ⅰⅱ３１・人欠・延２</t>
  </si>
  <si>
    <t>認知通所介護Ⅰⅱ３２・人欠・延２</t>
  </si>
  <si>
    <t>認知通所介護Ⅰⅱ３３・人欠・延２</t>
  </si>
  <si>
    <t>認知通所介護Ⅰⅱ３４・人欠・延２</t>
  </si>
  <si>
    <t>認知通所介護Ⅰⅱ３５・人欠・延２</t>
  </si>
  <si>
    <t>予認通所介護Ⅰⅱ３１・定超・延１</t>
  </si>
  <si>
    <t>予認通所介護Ⅰⅱ３２・定超・延１</t>
  </si>
  <si>
    <t>予認通所介護Ⅰⅱ３１・定超・延２</t>
  </si>
  <si>
    <t>予認通所介護Ⅰⅱ３２・定超・延２</t>
  </si>
  <si>
    <t>予認通所介護Ⅰⅱ３１・人欠・延１</t>
  </si>
  <si>
    <t>予認通所介護Ⅰⅱ３２・人欠・延１</t>
  </si>
  <si>
    <t>予認通所介護Ⅰⅱ３１・人欠・延２</t>
  </si>
  <si>
    <t>予認通所介護Ⅰⅱ３２・人欠・延２</t>
  </si>
  <si>
    <t>認知通所介護Ⅰⅰ３５・定超・延２</t>
  </si>
  <si>
    <t>認知通所介護Ⅰⅱ１１・定超</t>
  </si>
  <si>
    <t>認知通所介護Ⅰⅱ１２・定超</t>
  </si>
  <si>
    <t>認知通所介護Ⅰⅱ１３・定超</t>
  </si>
  <si>
    <t>認知通所介護Ⅰⅱ１４・定超</t>
  </si>
  <si>
    <t>認知通所介護Ⅰⅱ１５・定超</t>
  </si>
  <si>
    <t>認知通所介護Ⅰⅱ２１・定超</t>
  </si>
  <si>
    <t>認知通所介護Ⅰⅱ２２・定超</t>
  </si>
  <si>
    <t>認知通所介護Ⅰⅱ２３・定超</t>
  </si>
  <si>
    <t>認知通所介護Ⅰⅱ２４・定超</t>
  </si>
  <si>
    <t>認知通所介護Ⅰⅱ２５・定超</t>
  </si>
  <si>
    <t>認知通所介護Ⅱ１１・定超</t>
  </si>
  <si>
    <t>認知通所介護Ⅱ１２・定超</t>
  </si>
  <si>
    <t>認知通所介護Ⅱ１３・定超</t>
  </si>
  <si>
    <t>認知通所介護Ⅱ１４・定超</t>
  </si>
  <si>
    <t>小規模多機能型市町村独自加算１６</t>
  </si>
  <si>
    <t>小規模多機能型市町村独自加算１７</t>
  </si>
  <si>
    <t>小規模多機能型市町村独自加算１８</t>
  </si>
  <si>
    <t>小規模多機能型市町村独自加算１９</t>
  </si>
  <si>
    <t>イ　地域密着型介護福祉施設サ｜ビス費</t>
  </si>
  <si>
    <t>ロ　ユニ　ッ　ト型地域密着型介護福祉施設サ｜ビス費</t>
  </si>
  <si>
    <t>ハ　経過的地域密着型介護福祉施設サ｜ビス費</t>
  </si>
  <si>
    <t>ニ　ユニッ　ト型介護老人福祉施設における経過的地域密着型介護福祉施設サ｜ビス費</t>
  </si>
  <si>
    <t>イ　地域密着型介護福祉施設サ｜ビス費</t>
  </si>
  <si>
    <t>＜多床室（平成24年4月1日以前に整備）＞</t>
  </si>
  <si>
    <t>予防認知通所介護Ⅱ２２</t>
  </si>
  <si>
    <t>予防認知通所介護Ⅱ３１</t>
  </si>
  <si>
    <t>予防認知通所介護Ⅱ３２</t>
  </si>
  <si>
    <t>予防認知通所介護Ⅱ３１・延１</t>
  </si>
  <si>
    <t>予防認知通所介護Ⅱ３２・延１</t>
  </si>
  <si>
    <t>予防認知通所介護Ⅱ３１・延２</t>
  </si>
  <si>
    <t>予防認知通所介護Ⅱ３２・延２</t>
  </si>
  <si>
    <t>予認通所介護入浴介助加算</t>
  </si>
  <si>
    <t>予認通所介護口腔機能向上加算</t>
  </si>
  <si>
    <t>Ⅲ　特定入所者介護サービス費（地域密着型）サービスコード</t>
  </si>
  <si>
    <t>予認通所介護Ⅰⅰ１１・定超</t>
  </si>
  <si>
    <t>予認通所介護Ⅰⅰ１２・定超</t>
  </si>
  <si>
    <t>予認通所介護Ⅰⅰ２１・定超</t>
  </si>
  <si>
    <t>予認通所介護Ⅰⅰ２２・定超</t>
  </si>
  <si>
    <t>予認通所介護Ⅰⅰ３１・定超</t>
  </si>
  <si>
    <t>予認通所介護Ⅰⅰ３２・定超</t>
  </si>
  <si>
    <t>認知通所介護Ⅰⅰ１５・人欠</t>
  </si>
  <si>
    <t>認知通所介護Ⅰⅰ２１・人欠</t>
  </si>
  <si>
    <t>認知通所介護Ⅰⅰ２２・人欠</t>
  </si>
  <si>
    <t>認知通所介護Ⅰⅰ２３・人欠</t>
  </si>
  <si>
    <t>予小規模多機能処遇改善加算Ⅰ</t>
  </si>
  <si>
    <t>認知通所介護Ⅰⅰ２４・人欠</t>
  </si>
  <si>
    <t>認知通所介護Ⅰⅰ２５・人欠</t>
  </si>
  <si>
    <t>認知通所介護Ⅰⅰ３１・人欠</t>
  </si>
  <si>
    <t>認知通所介護Ⅰⅰ３２・人欠</t>
  </si>
  <si>
    <t>認知通所介護Ⅰⅰ３３・人欠</t>
  </si>
  <si>
    <t>認知通所介護Ⅰⅰ３４・人欠</t>
  </si>
  <si>
    <t>認知通所介護Ⅰⅰ３５・人欠</t>
  </si>
  <si>
    <t>認知通所介護Ⅰⅰ３１・人欠・延１</t>
  </si>
  <si>
    <t>認知通所介護Ⅰⅰ３２・人欠・延１</t>
  </si>
  <si>
    <t>認知通所介護Ⅰⅰ３３・人欠・延１</t>
  </si>
  <si>
    <t>認知通所介護Ⅰⅰ３４・人欠・延１</t>
  </si>
  <si>
    <t>認知通所介護Ⅰⅰ３５・人欠・延１</t>
  </si>
  <si>
    <t>認知通所介護Ⅰⅰ３１・人欠・延２</t>
  </si>
  <si>
    <t>認知通所介護Ⅰⅰ３２・人欠・延２</t>
  </si>
  <si>
    <t>認知通所介護Ⅰⅰ３３・人欠・延２</t>
  </si>
  <si>
    <t>認知通所介護Ⅰⅰ３４・人欠・延２</t>
  </si>
  <si>
    <t>認知通所介護Ⅰⅰ３５・人欠・延２</t>
  </si>
  <si>
    <t>認知通所介護Ⅰⅱ１１・人欠</t>
  </si>
  <si>
    <t>認知通所介護Ⅰⅱ１２・人欠</t>
  </si>
  <si>
    <t>認知通所介護Ⅰⅱ１３・人欠</t>
  </si>
  <si>
    <t>認知通所介護Ⅰⅱ１４・人欠</t>
  </si>
  <si>
    <t>認知通所介護Ⅰⅱ１５・人欠</t>
  </si>
  <si>
    <t>認知通所介護Ⅰⅱ２１・人欠</t>
  </si>
  <si>
    <t>認知通所介護Ⅰⅱ２２・人欠</t>
  </si>
  <si>
    <t>認知通所介護Ⅰⅱ２３・人欠</t>
  </si>
  <si>
    <t>認知通所介護Ⅰⅱ２４・人欠</t>
  </si>
  <si>
    <t>小多機能市町村独自加算２日割</t>
  </si>
  <si>
    <t>小多機能市町村独自加算３日割</t>
  </si>
  <si>
    <t>小多機能市町村独自加算４日割</t>
  </si>
  <si>
    <t>小多機能市町村独自加算５日割</t>
  </si>
  <si>
    <t>小多機能市町村独自加算６日割</t>
  </si>
  <si>
    <t>小多機能市町村独自加算７日割</t>
  </si>
  <si>
    <t>小多機能市町村独自加算８日割</t>
  </si>
  <si>
    <t>小多機能市町村独自加算９日割</t>
  </si>
  <si>
    <t>小多機能市町村独自加算１０日割</t>
  </si>
  <si>
    <t>夜間訪問Ⅱ市町村独自加算１日割</t>
  </si>
  <si>
    <t>夜間訪問Ⅱ市町村独自加算２日割</t>
  </si>
  <si>
    <t>夜間訪問Ⅱ市町村独自加算３日割</t>
  </si>
  <si>
    <t>夜間訪問Ⅱ市町村独自加算４日割</t>
  </si>
  <si>
    <t>夜間訪問Ⅱ市町村独自加算５日割</t>
  </si>
  <si>
    <t>旧措置入所者経過的地域密着型介護福祉施設サービス費(Ⅰ)</t>
  </si>
  <si>
    <t>小規模多機能１・人欠・同一</t>
  </si>
  <si>
    <t>小規模多機能１・人欠・同一・過少</t>
  </si>
  <si>
    <t>小規模多機能２・人欠・同一</t>
  </si>
  <si>
    <t>夜間訪問Ⅱ市町村独自加算６日割</t>
  </si>
  <si>
    <t>予防認知通所介護Ⅰⅱ２１</t>
  </si>
  <si>
    <t>予防認知通所介護Ⅰⅱ２２</t>
  </si>
  <si>
    <t>予防認知通所介護Ⅰⅱ３１</t>
  </si>
  <si>
    <t>予防認知通所介護Ⅰⅱ３２</t>
  </si>
  <si>
    <t>予防認知通所介護Ⅰⅱ３１・延１</t>
  </si>
  <si>
    <t>予防認知通所介護Ⅰⅱ３２・延１</t>
  </si>
  <si>
    <t>予防認知通所介護Ⅰⅱ３１・延２</t>
  </si>
  <si>
    <t>予防認知通所介護Ⅰⅱ３２・延２</t>
  </si>
  <si>
    <t>予防認知通所介護Ⅱ１１・時減</t>
  </si>
  <si>
    <t>（１）認知症対応型通所介護費（ⅰ）（単独型）</t>
  </si>
  <si>
    <t>（２）認知症対応型通所介護費（ⅱ）（併設型）</t>
  </si>
  <si>
    <t>ロ　認知症対応型通所介護費（Ⅱ）（共用型）</t>
  </si>
  <si>
    <t>予防認知通所介護Ⅱ１２・時減</t>
  </si>
  <si>
    <t>予防認知通所介護Ⅱ１１</t>
  </si>
  <si>
    <t>予防認知通所介護Ⅱ１２</t>
  </si>
  <si>
    <t>予防認知通所介護Ⅱ２１</t>
  </si>
  <si>
    <t>予認通所介護処遇改善加算Ⅰ</t>
  </si>
  <si>
    <t>予認通所介護処遇改善加算Ⅱ</t>
  </si>
  <si>
    <t>予認通所介護処遇改善加算Ⅲ</t>
  </si>
  <si>
    <t>小規模多機能２・人欠・同一・過少</t>
  </si>
  <si>
    <t>小規模多機能３・人欠・同一</t>
  </si>
  <si>
    <t>小規模多機能３・人欠・同一・過少</t>
  </si>
  <si>
    <t>小規模多機能４・人欠・同一</t>
  </si>
  <si>
    <t>小規模多機能４・人欠・同一・過少</t>
  </si>
  <si>
    <t>小規模多機能５・人欠・同一</t>
  </si>
  <si>
    <t>小規模多機能５・人欠・同一・過少</t>
  </si>
  <si>
    <t>小規模多機能１・超・同・日割</t>
  </si>
  <si>
    <t>小規模多機能１・超・同・少・日割</t>
  </si>
  <si>
    <t>小規模多機能２・超・同・日割</t>
  </si>
  <si>
    <t>小規模多機能２・超・同・少・日割</t>
  </si>
  <si>
    <t>小規模多機能３・超・同・日割</t>
  </si>
  <si>
    <t>定期巡回市町村独自加算４</t>
  </si>
  <si>
    <t>定期巡回市町村独自加算５</t>
  </si>
  <si>
    <t>定期巡回市町村独自加算６</t>
  </si>
  <si>
    <t>定期巡回市町村独自加算７</t>
  </si>
  <si>
    <t>定期巡回市町村独自加算８</t>
  </si>
  <si>
    <t>定期巡回市町村独自加算９</t>
  </si>
  <si>
    <t>定期巡回市町村独自加算１０</t>
  </si>
  <si>
    <t>定期巡回・随時対応型訪問介護看護費市町村独自加算（市町村が定める単位数を算定）</t>
  </si>
  <si>
    <t>定期巡回市町村独自加算１日割</t>
  </si>
  <si>
    <t>定期巡回市町村独自加算２日割</t>
  </si>
  <si>
    <t>定期巡回市町村独自加算３日割</t>
  </si>
  <si>
    <t>定期巡回市町村独自加算４日割</t>
  </si>
  <si>
    <t>定期巡回市町村独自加算５日割</t>
  </si>
  <si>
    <t>定期巡回市町村独自加算６日割</t>
  </si>
  <si>
    <t>定期巡回市町村独自加算７日割</t>
  </si>
  <si>
    <t>定期巡回市町村独自加算８日割</t>
  </si>
  <si>
    <t>定期巡回市町村独自加算９日割</t>
  </si>
  <si>
    <t>定期巡回市町村独自加算１０日割</t>
  </si>
  <si>
    <t>地福祉施設Ⅲ３・夜減・人欠</t>
  </si>
  <si>
    <t>地福祉施設Ⅲ４・人欠</t>
  </si>
  <si>
    <t>地福祉施設Ⅲ４・夜減・人欠</t>
  </si>
  <si>
    <t>地福祉施設Ⅲ５・人欠</t>
  </si>
  <si>
    <t>地福祉施設Ⅲ５・夜減・人欠</t>
  </si>
  <si>
    <t>地経福祉施設Ⅲ１・人欠</t>
  </si>
  <si>
    <t>地経福祉施設Ⅲ１・夜減・人欠</t>
  </si>
  <si>
    <t>地経福祉施設Ⅲ２・人欠</t>
  </si>
  <si>
    <t>地経福祉施設Ⅲ２・夜減・人欠</t>
  </si>
  <si>
    <t>地経福祉施設Ⅲ３・人欠</t>
  </si>
  <si>
    <t>地経福祉施設Ⅲ３・夜減・人欠</t>
  </si>
  <si>
    <t>地経福祉施設Ⅲ４・人欠</t>
  </si>
  <si>
    <t>地経福祉施設Ⅲ４・夜減・人欠</t>
  </si>
  <si>
    <t>地経福祉施設Ⅲ５・人欠</t>
  </si>
  <si>
    <t>地経福祉施設Ⅲ５・夜減・人欠</t>
  </si>
  <si>
    <t>地旧施設Ⅲ１・人欠</t>
  </si>
  <si>
    <t>地旧施設Ⅲ１・夜減・人欠</t>
  </si>
  <si>
    <t>地旧施設Ⅲ２・人欠</t>
  </si>
  <si>
    <t>地旧施設Ⅲ２・夜減・人欠</t>
  </si>
  <si>
    <t>地旧施設Ⅲ３・人欠</t>
  </si>
  <si>
    <t>地旧施設Ⅲ３・夜減・人欠</t>
  </si>
  <si>
    <t>(1)退所前訪問相談援助加算（入所中1回（又は2回）限度）</t>
  </si>
  <si>
    <t>(2)退所後訪問相談援助加算（退所後1回限度）</t>
  </si>
  <si>
    <t>地福祉施設退所前訪問相談援助加算</t>
  </si>
  <si>
    <t>地福祉施設退所後訪問相談援助加算</t>
  </si>
  <si>
    <t>定期巡回通所利用減算１１</t>
  </si>
  <si>
    <t>定期巡回通所利用減算１２</t>
  </si>
  <si>
    <t>定期巡回通所利用減算１３</t>
  </si>
  <si>
    <t>定期巡回通所利用減算１４</t>
  </si>
  <si>
    <t>定期巡回通所利用減算１５</t>
  </si>
  <si>
    <t>定期巡回通所利用減算２１</t>
  </si>
  <si>
    <t>定期巡回通所利用減算２２</t>
  </si>
  <si>
    <t>定期巡回通所利用減算２３</t>
  </si>
  <si>
    <t>定期巡回通所利用減算２４</t>
  </si>
  <si>
    <t>同一建物に居住する者又は同一建物から利用する者に認知症対応型通所介護を行う場合</t>
  </si>
  <si>
    <t>認知通所介護送迎減算</t>
  </si>
  <si>
    <t>事業所と同一建物に居住する登録定員80％以上にサービスを行う場合</t>
  </si>
  <si>
    <t>ト 介護職員処遇改善加算</t>
  </si>
  <si>
    <t>チ 介護職員処遇改善加算</t>
  </si>
  <si>
    <t>ハ 介護職員処遇改善加算</t>
  </si>
  <si>
    <t>ヌ 口腔機能維持管理体制加算</t>
  </si>
  <si>
    <t>ル 口腔機能維持管理加算</t>
  </si>
  <si>
    <t>ネ 介護職員処遇改善加算</t>
  </si>
  <si>
    <t>地福祉口腔機能維持管理体制加算</t>
  </si>
  <si>
    <t>ヌ 介護職員処遇改善加算</t>
  </si>
  <si>
    <t>予認通所介護送迎減算</t>
  </si>
  <si>
    <t>同一建物に居住する者又は同一建物から利用する者に介護予防認知症対応型通所介護を行う場合</t>
  </si>
  <si>
    <t>ホ 介護職員処遇改善加算</t>
  </si>
  <si>
    <t>夜間訪問介護Ⅰ定期巡回</t>
  </si>
  <si>
    <t>サービスコード</t>
  </si>
  <si>
    <t>サービス内容略称</t>
  </si>
  <si>
    <t>算定項目</t>
  </si>
  <si>
    <t>種類</t>
  </si>
  <si>
    <t>項目</t>
  </si>
  <si>
    <t>イ　認知症対応型通所介護費（Ⅰ）</t>
  </si>
  <si>
    <t>注 ２時間以上３時間未満</t>
  </si>
  <si>
    <t>1回につき</t>
  </si>
  <si>
    <t>認知症通所介護Ⅰⅰ１１・時減</t>
  </si>
  <si>
    <t>要介護１</t>
  </si>
  <si>
    <t>認知症通所介護Ⅰⅰ１２・時減</t>
  </si>
  <si>
    <t>要介護２</t>
  </si>
  <si>
    <t>認知症通所介護Ⅰⅰ１３・時減</t>
  </si>
  <si>
    <t>要介護３</t>
  </si>
  <si>
    <t>認知症通所介護Ⅰⅰ１４・時減</t>
  </si>
  <si>
    <t>要介護４</t>
  </si>
  <si>
    <t>認知症通所介護Ⅰⅰ１５・時減</t>
  </si>
  <si>
    <t>要介護５</t>
  </si>
  <si>
    <t>認知通所介護個別機能訓練加算</t>
  </si>
  <si>
    <t>地福祉施設個別機能訓練加算</t>
  </si>
  <si>
    <t>予認通所介護個別機能訓練加算</t>
  </si>
  <si>
    <t>認知症通所介護Ⅰⅰ１１</t>
  </si>
  <si>
    <t>認知症通所介護Ⅰⅰ１２</t>
  </si>
  <si>
    <t>認知症通所介護Ⅰⅰ１３</t>
  </si>
  <si>
    <t>認知症通所介護Ⅰⅰ１４</t>
  </si>
  <si>
    <t>認知症通所介護Ⅰⅰ１５</t>
  </si>
  <si>
    <t>認知症通所介護Ⅰⅰ２１</t>
  </si>
  <si>
    <t>認知症通所介護Ⅰⅰ２２</t>
  </si>
  <si>
    <t>認知症通所介護Ⅰⅰ２３</t>
  </si>
  <si>
    <t>認知症通所介護Ⅰⅰ２４</t>
  </si>
  <si>
    <t>認知症通所介護Ⅰⅰ２５</t>
  </si>
  <si>
    <t>認知症通所介護Ⅰⅰ３１</t>
  </si>
  <si>
    <t>認知症通所介護Ⅰⅰ３２</t>
  </si>
  <si>
    <t>認知症通所介護Ⅰⅰ３３</t>
  </si>
  <si>
    <t>認知症通所介護Ⅰⅰ３４</t>
  </si>
  <si>
    <t>認知症通所介護Ⅰⅰ３５</t>
  </si>
  <si>
    <t>地福祉施設Ⅰ２・定超</t>
  </si>
  <si>
    <t>地福祉施設Ⅰ２・夜減・定超</t>
  </si>
  <si>
    <t>地福祉施設Ⅰ３・定超</t>
  </si>
  <si>
    <t>地福祉施設Ⅰ３・夜減・定超</t>
  </si>
  <si>
    <t>地福祉施設Ⅰ４・定超</t>
  </si>
  <si>
    <t>地福祉施設Ⅰ４・夜減・定超</t>
  </si>
  <si>
    <t>地福祉施設Ⅰ５・定超</t>
  </si>
  <si>
    <t>地福祉施設Ⅰ５・夜減・定超</t>
  </si>
  <si>
    <t>地旧施設Ⅰ１・定超</t>
  </si>
  <si>
    <t>地旧施設Ⅰ１・夜減・定超</t>
  </si>
  <si>
    <t>地旧施設Ⅰ２・定超</t>
  </si>
  <si>
    <t>地旧施設Ⅰ２・夜減・定超</t>
  </si>
  <si>
    <t>地旧施設Ⅰ３・定超</t>
  </si>
  <si>
    <t>地旧施設Ⅰ３・夜減・定超</t>
  </si>
  <si>
    <t>地ユ型福祉施設Ⅰ１・超</t>
  </si>
  <si>
    <t>地ユ型福祉施設Ⅰ１・夜・超</t>
  </si>
  <si>
    <t>地ユ型福祉施設Ⅰ１・夜・超・未</t>
  </si>
  <si>
    <t>小規模多機能型市町村独自加算１</t>
  </si>
  <si>
    <t>小規模多機能型市町村独自加算２</t>
  </si>
  <si>
    <t>小規模多機能型市町村独自加算３</t>
  </si>
  <si>
    <t>基本夜間訪問Ⅰ市町村独自加算１</t>
  </si>
  <si>
    <t>夜間訪問介護Ⅱ市町村独自加算１</t>
  </si>
  <si>
    <t>夜間訪問介護Ⅱ市町村独自加算２</t>
  </si>
  <si>
    <t>夜間訪問介護Ⅱ市町村独自加算３</t>
  </si>
  <si>
    <t xml:space="preserve"> </t>
  </si>
  <si>
    <t>　２　夜間対応型訪問介護サービスコード表</t>
  </si>
  <si>
    <t>　３　認知症対応型通所介護サービスコード表</t>
  </si>
  <si>
    <t>　４　小規模多機能型居宅介護サービスコード表</t>
  </si>
  <si>
    <t>　５　認知症対応型共同生活介護サービスコード表</t>
  </si>
  <si>
    <t>　６　地域密着型特定施設入居者生活介護サービスコード表</t>
  </si>
  <si>
    <t>　７　地域密着型介護福祉施設サービスコード表</t>
  </si>
  <si>
    <t>＋○○単位</t>
  </si>
  <si>
    <t>⇒</t>
  </si>
  <si>
    <t>－○○単位</t>
  </si>
  <si>
    <t>⇒</t>
  </si>
  <si>
    <t>×○○％</t>
  </si>
  <si>
    <t>⇒</t>
  </si>
  <si>
    <t>Ⅰ　地域密着型サービスコード</t>
  </si>
  <si>
    <t>合成</t>
  </si>
  <si>
    <t>算定</t>
  </si>
  <si>
    <t>イ　定期巡回・随時対応型訪問介護看護費（Ⅰ）</t>
  </si>
  <si>
    <t>(2) 訪問看護サービスを行う場合</t>
  </si>
  <si>
    <t>×</t>
  </si>
  <si>
    <t>ロ　定期巡回・随時対応型訪問介護看護費（Ⅱ）</t>
  </si>
  <si>
    <t>イ(2)を算定する場合</t>
  </si>
  <si>
    <t>定期巡回特別地域訪問看護加算</t>
  </si>
  <si>
    <t>加算</t>
  </si>
  <si>
    <t>加算</t>
  </si>
  <si>
    <t>定期巡回緊急時訪問看護加算</t>
  </si>
  <si>
    <t>定期巡回特別管理加算Ⅰ</t>
  </si>
  <si>
    <t>定期巡回特別管理加算Ⅱ</t>
  </si>
  <si>
    <t>定期巡回ターミナルケア加算</t>
  </si>
  <si>
    <t>ニ　退院時共同指導加算</t>
  </si>
  <si>
    <t>ホ サービス提供体制強化加算</t>
  </si>
  <si>
    <t>(1) サービス提供体制強化加算（Ⅰ）</t>
  </si>
  <si>
    <t>(2) サービス提供体制強化加算（Ⅱ）</t>
  </si>
  <si>
    <t>(3) サービス提供体制強化加算（Ⅲ）</t>
  </si>
  <si>
    <t>40/1000</t>
  </si>
  <si>
    <t>合成</t>
  </si>
  <si>
    <t>算定</t>
  </si>
  <si>
    <t>イ　定期巡回・随時対応型訪問介護看護費（Ⅰ）</t>
  </si>
  <si>
    <t>÷</t>
  </si>
  <si>
    <t>(2) 訪問看護サービスを行う場合</t>
  </si>
  <si>
    <t>定期巡回特別地域訪問看護加算日割</t>
  </si>
  <si>
    <t>加算</t>
  </si>
  <si>
    <t>÷</t>
  </si>
  <si>
    <t>２　夜間対応型訪問介護サービスコード表</t>
  </si>
  <si>
    <t>サービスコード</t>
  </si>
  <si>
    <t>事業所と同一建物居住者30人以上にサービスを行う場合</t>
  </si>
  <si>
    <t>×</t>
  </si>
  <si>
    <t>夜間訪問介護２４時間通報対応加算</t>
  </si>
  <si>
    <t>２４時間通報対応加算</t>
  </si>
  <si>
    <t>ハ　サービス提供体制強化加算</t>
  </si>
  <si>
    <t>基本夜間訪問Ⅰ市町村独自加算２</t>
  </si>
  <si>
    <t>基本夜間訪問Ⅰ市町村独自加算３</t>
  </si>
  <si>
    <t>サービスコード</t>
  </si>
  <si>
    <t>÷</t>
  </si>
  <si>
    <t xml:space="preserve"> ３  認知症対応型通所介護サービスコード表</t>
  </si>
  <si>
    <t>合成</t>
  </si>
  <si>
    <t>算定</t>
  </si>
  <si>
    <t>×</t>
  </si>
  <si>
    <t>＋</t>
  </si>
  <si>
    <t>日常生活上の</t>
  </si>
  <si>
    <t>世話を行う場合</t>
  </si>
  <si>
    <t>認知症通所介護Ⅰⅰ３１・延３</t>
  </si>
  <si>
    <t>認知症通所介護Ⅰⅰ３２・延３</t>
  </si>
  <si>
    <t>認知症通所介護Ⅰⅰ３３・延３</t>
  </si>
  <si>
    <t>認知症通所介護Ⅰⅰ３４・延３</t>
  </si>
  <si>
    <t>認知症通所介護Ⅰⅰ３５・延３</t>
  </si>
  <si>
    <t>認知症通所介護Ⅰⅱ３１・延３</t>
  </si>
  <si>
    <t>認知症通所介護Ⅰⅱ３２・延３</t>
  </si>
  <si>
    <t>認知症通所介護Ⅰⅱ３３・延３</t>
  </si>
  <si>
    <t>認知症通所介護Ⅰⅱ３４・延３</t>
  </si>
  <si>
    <t>認知症通所介護Ⅰⅱ３５・延３</t>
  </si>
  <si>
    <t>（３）７時間以上９時間未満</t>
  </si>
  <si>
    <t>認知症通所介護Ⅱ３１・延３</t>
  </si>
  <si>
    <t>認知症通所介護Ⅱ３２・延３</t>
  </si>
  <si>
    <t>認知症通所介護Ⅱ３３・延３</t>
  </si>
  <si>
    <t>認知症通所介護Ⅱ３４・延３</t>
  </si>
  <si>
    <t>認知症通所介護Ⅱ３５・延３</t>
  </si>
  <si>
    <t>入浴介助を行った場合</t>
  </si>
  <si>
    <t>口腔機能向上加算</t>
  </si>
  <si>
    <t>29/1000</t>
  </si>
  <si>
    <t>合成</t>
  </si>
  <si>
    <t>算定</t>
  </si>
  <si>
    <t>認知通所介護Ⅰⅰ１１・定超・時減</t>
  </si>
  <si>
    <t>認知通所介護Ⅰⅰ１２・定超・時減</t>
  </si>
  <si>
    <t>定員超過の場合</t>
  </si>
  <si>
    <t>認知通所介護Ⅰⅰ１３・定超・時減</t>
  </si>
  <si>
    <t>認知通所介護Ⅰⅰ１４・定超・時減</t>
  </si>
  <si>
    <t>認知通所介護Ⅰⅰ１５・定超・時減</t>
  </si>
  <si>
    <t>×</t>
  </si>
  <si>
    <t>１０時間未満</t>
  </si>
  <si>
    <t>１１時間未満</t>
  </si>
  <si>
    <t>認知通所介護Ⅰⅰ３１・定超・延３</t>
  </si>
  <si>
    <t>認知通所介護Ⅰⅰ３２・定超・延３</t>
  </si>
  <si>
    <t>１２時間未満</t>
  </si>
  <si>
    <t>認知通所介護Ⅰⅰ３３・定超・延３</t>
  </si>
  <si>
    <t>認知通所介護Ⅰⅰ３４・定超・延３</t>
  </si>
  <si>
    <t>認知通所介護Ⅰⅰ３５・定超・延３</t>
  </si>
  <si>
    <t>認知通所介護Ⅰⅱ１１・定超・時減</t>
  </si>
  <si>
    <t>認知通所介護Ⅰⅱ１２・定超・時減</t>
  </si>
  <si>
    <t>認知通所介護Ⅰⅱ１３・定超・時減</t>
  </si>
  <si>
    <t>認知通所介護Ⅰⅱ１４・定超・時減</t>
  </si>
  <si>
    <t>認知通所介護Ⅰⅱ１５・定超・時減</t>
  </si>
  <si>
    <t>認知通所介護Ⅰⅱ３１・定超</t>
  </si>
  <si>
    <t>認知通所介護Ⅰⅱ３２・定超</t>
  </si>
  <si>
    <t>認知通所介護Ⅰⅱ３３・定超</t>
  </si>
  <si>
    <t>認知通所介護Ⅰⅱ３４・定超</t>
  </si>
  <si>
    <t>認知通所介護Ⅰⅱ３５・定超</t>
  </si>
  <si>
    <t>認知通所介護Ⅰⅱ３１・定超・延３</t>
  </si>
  <si>
    <t>認知通所介護Ⅰⅱ３２・定超・延３</t>
  </si>
  <si>
    <t>認知通所介護Ⅰⅱ３３・定超・延３</t>
  </si>
  <si>
    <t>認知通所介護Ⅰⅱ３４・定超・延３</t>
  </si>
  <si>
    <t>認知通所介護Ⅰⅱ３５・定超・延３</t>
  </si>
  <si>
    <t>認知通所介護Ⅱ１１・定超・時減</t>
  </si>
  <si>
    <t>認知通所介護Ⅱ１２・定超・時減</t>
  </si>
  <si>
    <t>認知通所介護Ⅱ１３・定超・時減</t>
  </si>
  <si>
    <t>認知通所介護Ⅱ１４・定超・時減</t>
  </si>
  <si>
    <t>認知通所介護Ⅱ１５・定超・時減</t>
  </si>
  <si>
    <t>認知通所介護Ⅱ３１・定超・延３</t>
  </si>
  <si>
    <t>認知通所介護Ⅱ３２・定超・延３</t>
  </si>
  <si>
    <t>認知通所介護Ⅱ３３・定超・延３</t>
  </si>
  <si>
    <t>認知通所介護Ⅱ３４・定超・延３</t>
  </si>
  <si>
    <t>認知通所介護Ⅱ３５・定超・延３</t>
  </si>
  <si>
    <t>合成</t>
  </si>
  <si>
    <t>算定</t>
  </si>
  <si>
    <t>認知通所介護Ⅰⅰ１１・人欠・時減</t>
  </si>
  <si>
    <t>認知通所介護Ⅰⅰ１２・人欠・時減</t>
  </si>
  <si>
    <t>認知通所介護Ⅰⅰ１３・人欠・時減</t>
  </si>
  <si>
    <t>認知通所介護Ⅰⅰ１４・人欠・時減</t>
  </si>
  <si>
    <t>認知通所介護Ⅰⅰ１５・人欠・時減</t>
  </si>
  <si>
    <t>認知通所介護Ⅰⅰ３１・人欠・延３</t>
  </si>
  <si>
    <t>認知通所介護Ⅰⅰ３２・人欠・延３</t>
  </si>
  <si>
    <t>認知通所介護Ⅰⅰ３３・人欠・延３</t>
  </si>
  <si>
    <t>認知通所介護Ⅰⅰ３４・人欠・延３</t>
  </si>
  <si>
    <t>認知通所介護Ⅰⅰ３５・人欠・延３</t>
  </si>
  <si>
    <t>認知通所介護Ⅰⅱ１１・人欠・時減</t>
  </si>
  <si>
    <t>認知通所介護Ⅰⅱ１２・人欠・時減</t>
  </si>
  <si>
    <t>認知通所介護Ⅰⅱ１３・人欠・時減</t>
  </si>
  <si>
    <t>認知通所介護Ⅰⅱ１４・人欠・時減</t>
  </si>
  <si>
    <t>認知通所介護Ⅰⅱ１５・人欠・時減</t>
  </si>
  <si>
    <t>認知通所介護Ⅰⅱ３１・人欠</t>
  </si>
  <si>
    <t>認知通所介護Ⅰⅱ３２・人欠</t>
  </si>
  <si>
    <t>認知通所介護Ⅰⅱ３３・人欠</t>
  </si>
  <si>
    <t>認知通所介護Ⅰⅱ３４・人欠</t>
  </si>
  <si>
    <t>認知通所介護Ⅰⅱ３５・人欠</t>
  </si>
  <si>
    <t>認知通所介護Ⅰⅱ３１・人欠・延３</t>
  </si>
  <si>
    <t>認知通所介護Ⅰⅱ３２・人欠・延３</t>
  </si>
  <si>
    <t>認知通所介護Ⅰⅱ３３・人欠・延３</t>
  </si>
  <si>
    <t>認知通所介護Ⅰⅱ３４・人欠・延３</t>
  </si>
  <si>
    <t>認知通所介護Ⅰⅱ３５・人欠・延３</t>
  </si>
  <si>
    <t>認知通所介護Ⅱ１１・人欠・時減</t>
  </si>
  <si>
    <t>認知通所介護Ⅱ１２・人欠・時減</t>
  </si>
  <si>
    <t>看護・介護職員が欠員の場合</t>
  </si>
  <si>
    <t>認知通所介護Ⅱ１３・人欠・時減</t>
  </si>
  <si>
    <t>認知通所介護Ⅱ１４・人欠・時減</t>
  </si>
  <si>
    <t>認知通所介護Ⅱ１５・人欠・時減</t>
  </si>
  <si>
    <t>認知通所介護Ⅱ３１・人欠・延３</t>
  </si>
  <si>
    <t>認知通所介護Ⅱ３２・人欠・延３</t>
  </si>
  <si>
    <t>認知通所介護Ⅱ３３・人欠・延３</t>
  </si>
  <si>
    <t>認知通所介護Ⅱ３４・人欠・延３</t>
  </si>
  <si>
    <t>認知通所介護Ⅱ３５・人欠・延３</t>
  </si>
  <si>
    <t>４　小規模多機能型居宅介護サービスコード表</t>
  </si>
  <si>
    <t>合成</t>
  </si>
  <si>
    <t>算定</t>
  </si>
  <si>
    <t>イ　小規模多機能型居宅介護費</t>
  </si>
  <si>
    <t>×</t>
  </si>
  <si>
    <t>小規模多機能５・同一・過少</t>
  </si>
  <si>
    <t>(1) 認知症加算（Ⅰ）</t>
  </si>
  <si>
    <t>(2) 認知症加算（Ⅱ）</t>
  </si>
  <si>
    <t>(1) 看護職員配置加算（Ⅰ）</t>
  </si>
  <si>
    <t>(2) 看護職員配置加算（Ⅱ）</t>
  </si>
  <si>
    <t>ヘ サービス提供体制強化加算</t>
  </si>
  <si>
    <t>小規模多機能型処遇改善加算Ⅰ</t>
  </si>
  <si>
    <t>42/1000</t>
  </si>
  <si>
    <t>小規模多機能型処遇改善加算Ⅱ</t>
  </si>
  <si>
    <t>小規模多機能型処遇改善加算Ⅲ</t>
  </si>
  <si>
    <t>イ　小規模多機能型居宅介護費</t>
  </si>
  <si>
    <t>小規模多機能１・定超・同一</t>
  </si>
  <si>
    <t>小規模多機能１・定超・同一・過少</t>
  </si>
  <si>
    <t>小規模多機能２・定超・同一</t>
  </si>
  <si>
    <t>小規模多機能２・定超・同一・過少</t>
  </si>
  <si>
    <t>小規模多機能３・定超・同一</t>
  </si>
  <si>
    <t>小規模多機能３・定超・同一・過少</t>
  </si>
  <si>
    <t>小規模多機能４・定超・同一</t>
  </si>
  <si>
    <t>小規模多機能４・定超・同一・過少</t>
  </si>
  <si>
    <t>小規模多機能５・定超・同一</t>
  </si>
  <si>
    <t>小規模多機能５・定超・同一・過少</t>
  </si>
  <si>
    <t>合成</t>
  </si>
  <si>
    <t>算定</t>
  </si>
  <si>
    <t>小規模多機能１・人欠</t>
  </si>
  <si>
    <t>イ　小規模多機能型居宅介護費</t>
  </si>
  <si>
    <t>小規模多機能１・人欠・過少</t>
  </si>
  <si>
    <t>小規模多機能２・人欠</t>
  </si>
  <si>
    <t>小規模多機能２・人欠・過少</t>
  </si>
  <si>
    <t>小規模多機能３・人欠</t>
  </si>
  <si>
    <t>小規模多機能３・人欠・過少</t>
  </si>
  <si>
    <t>小規模多機能４・人欠</t>
  </si>
  <si>
    <t>小規模多機能４・人欠・過少</t>
  </si>
  <si>
    <t>小規模多機能５・人欠</t>
  </si>
  <si>
    <t>小規模多機能５・人欠・過少</t>
  </si>
  <si>
    <t>イ　小規模多機能型居宅介護費</t>
  </si>
  <si>
    <t>×</t>
  </si>
  <si>
    <t>イ　小規模多機能型居宅介護費</t>
  </si>
  <si>
    <t>小規模多機能１・欠・同・日割</t>
  </si>
  <si>
    <t>小規模多機能１・欠・同・少・日割</t>
  </si>
  <si>
    <t>従業者が欠員の場合</t>
  </si>
  <si>
    <t>小規模多機能２・欠・同・日割</t>
  </si>
  <si>
    <t>５　認知症対応型共同生活介護サービスコード表</t>
  </si>
  <si>
    <t>合成</t>
  </si>
  <si>
    <t>算定</t>
  </si>
  <si>
    <t>イ  認知症対応型共同生活介護費</t>
  </si>
  <si>
    <t>(1) 認知症対応型共同生活介護費（Ⅰ）</t>
  </si>
  <si>
    <t>要介護１</t>
  </si>
  <si>
    <t>要介護２</t>
  </si>
  <si>
    <t>要介護３</t>
  </si>
  <si>
    <t>要介護４</t>
  </si>
  <si>
    <t>要介護５</t>
  </si>
  <si>
    <t>認知症共同生活介護Ⅰ５・夜減</t>
  </si>
  <si>
    <t>(2) 認知症対応型共同生活介護費（Ⅱ）</t>
  </si>
  <si>
    <t>要介護１</t>
  </si>
  <si>
    <t>夜間ケア加算</t>
  </si>
  <si>
    <t>夜間ケア加算（Ⅰ）</t>
  </si>
  <si>
    <t>夜間ケア加算（Ⅱ）</t>
  </si>
  <si>
    <t>若年性認知症利用者受入加算</t>
  </si>
  <si>
    <t>看取り介護加算</t>
  </si>
  <si>
    <t>認知症対応型初期加算</t>
  </si>
  <si>
    <t>ハ  初期加算（入居日から３０日以内の期間）</t>
  </si>
  <si>
    <t>ホ　退居時相談援助加算</t>
  </si>
  <si>
    <t>ヘ　認知症専門ケア加算</t>
  </si>
  <si>
    <t>(1) 認知症専門ケア加算（Ⅰ）</t>
  </si>
  <si>
    <t>(2) 認知症専門ケア加算（Ⅱ）</t>
  </si>
  <si>
    <t>ト　サービス提供体制強化加算</t>
  </si>
  <si>
    <t>39/1000</t>
  </si>
  <si>
    <t>イ  認知症対応型共同生活介護費</t>
  </si>
  <si>
    <t>(1) 認知症対応型共同生活介護費（Ⅰ）</t>
  </si>
  <si>
    <t>要介護１</t>
  </si>
  <si>
    <t>要介護２</t>
  </si>
  <si>
    <t>認知症共同生活介護Ⅱ１・超</t>
  </si>
  <si>
    <t>認知症共同生活介護Ⅱ１・夜減・超</t>
  </si>
  <si>
    <t>合成</t>
  </si>
  <si>
    <t>算定</t>
  </si>
  <si>
    <t>イ  認知症対応型共同生活介護費</t>
  </si>
  <si>
    <t>(1) 認知症対応型共同生活介護費（Ⅰ）</t>
  </si>
  <si>
    <t>介護従業者が欠員の場合</t>
  </si>
  <si>
    <t>認知症共同生活介護Ⅱ１・夜減・欠</t>
  </si>
  <si>
    <t>合成</t>
  </si>
  <si>
    <t>算定</t>
  </si>
  <si>
    <t>ロ  短期利用共同生活介護費</t>
  </si>
  <si>
    <t>(1) 短期利用共同生活介護費（Ⅰ）</t>
  </si>
  <si>
    <t>要介護１</t>
  </si>
  <si>
    <t>要介護２</t>
  </si>
  <si>
    <t>要介護３</t>
  </si>
  <si>
    <t>要介護４</t>
  </si>
  <si>
    <t>要介護５</t>
  </si>
  <si>
    <t>(2) 短期利用共同生活介護費（Ⅱ）</t>
  </si>
  <si>
    <t>夜間ケア加算</t>
  </si>
  <si>
    <t>夜間ケア加算（Ⅰ）</t>
  </si>
  <si>
    <t>夜間ケア加算（Ⅱ）</t>
  </si>
  <si>
    <t>若年性認知症利用者受入加算</t>
  </si>
  <si>
    <t>６  地域密着型特定施設入居者生活介護サービスコード表</t>
  </si>
  <si>
    <t>イ  地域密着型特定施設入居者生活介護（短期利用以外）サービスコード表</t>
  </si>
  <si>
    <t>合成</t>
  </si>
  <si>
    <t>算定</t>
  </si>
  <si>
    <t>地域特定施設生活介護５</t>
  </si>
  <si>
    <t>医療機関連携加算</t>
  </si>
  <si>
    <t>看取り介護加算</t>
  </si>
  <si>
    <t>30/1000</t>
  </si>
  <si>
    <t>地域特定施設生活介護１・人欠</t>
  </si>
  <si>
    <t>短期地域特定施設生活介護１</t>
  </si>
  <si>
    <t>短期地域特定施設生活介護１・人欠</t>
  </si>
  <si>
    <t>ロ 短期利用地域密着型特定施設入居者生活介護費</t>
  </si>
  <si>
    <t>７  地域密着型介護福祉施設サービスコード表</t>
  </si>
  <si>
    <t>(1)</t>
  </si>
  <si>
    <t>1日につき</t>
  </si>
  <si>
    <t>夜勤の勤務条件に関する基準を満たさない場合</t>
  </si>
  <si>
    <t xml:space="preserve"> 要介護２</t>
  </si>
  <si>
    <t xml:space="preserve"> 要介護３</t>
  </si>
  <si>
    <t xml:space="preserve"> 要介護４</t>
  </si>
  <si>
    <t xml:space="preserve"> 要介護５</t>
  </si>
  <si>
    <t>(2)</t>
  </si>
  <si>
    <t>地域密着型介護福祉施設サービス費(Ⅱ)</t>
  </si>
  <si>
    <t>＜多床室（平成24年4月1日以前に整備）＞</t>
  </si>
  <si>
    <t>(3)</t>
  </si>
  <si>
    <t>地域密着型介護福祉施設サービス費(Ⅲ)</t>
  </si>
  <si>
    <t>＜多床室（平成24年4月1日後に新設）＞</t>
  </si>
  <si>
    <t>(1)</t>
  </si>
  <si>
    <t>を満たさない場合</t>
  </si>
  <si>
    <t xml:space="preserve"> 要介護２</t>
  </si>
  <si>
    <t xml:space="preserve"> 要介護３</t>
  </si>
  <si>
    <t xml:space="preserve"> 要介護４</t>
  </si>
  <si>
    <t xml:space="preserve"> 要介護５</t>
  </si>
  <si>
    <t>(2)</t>
  </si>
  <si>
    <t>地ユ型福祉施設Ⅱ５・夜減・未減</t>
  </si>
  <si>
    <t>(1)</t>
  </si>
  <si>
    <t xml:space="preserve"> 要介護３</t>
  </si>
  <si>
    <t>夜勤の勤務条件に関する基準を満たさない場合</t>
  </si>
  <si>
    <t xml:space="preserve"> 要介護４</t>
  </si>
  <si>
    <t xml:space="preserve"> 要介護５</t>
  </si>
  <si>
    <t>(ニ)</t>
  </si>
  <si>
    <t xml:space="preserve"> 要介護２・３</t>
  </si>
  <si>
    <t xml:space="preserve"> 要介護４・５</t>
  </si>
  <si>
    <t xml:space="preserve"> 要介護４・５</t>
  </si>
  <si>
    <t>(ニ)</t>
  </si>
  <si>
    <t xml:space="preserve"> 要介護２</t>
  </si>
  <si>
    <t>ユニット型旧措置入所者経過的地域密着型介護福祉施設サービス費</t>
  </si>
  <si>
    <t>地ユ型旧措置施設Ⅰ１・夜減・未減</t>
  </si>
  <si>
    <t xml:space="preserve"> 要介護２・３</t>
  </si>
  <si>
    <t>地ユ型旧措置施設Ⅰ２・夜減・未減</t>
  </si>
  <si>
    <t xml:space="preserve"> 要介護４・５</t>
  </si>
  <si>
    <t>地ユ型旧措置施設Ⅰ３・夜減・未減</t>
  </si>
  <si>
    <t>地ユ型旧措置施設Ⅱ１・夜減・未減</t>
  </si>
  <si>
    <t>地ユ型旧措置施設Ⅱ２・夜減・未減</t>
  </si>
  <si>
    <t>地ユ型旧措置施設Ⅱ３・夜減・未減</t>
  </si>
  <si>
    <t>日常生活継続支援加算</t>
  </si>
  <si>
    <t>イ又はロを算定する場合</t>
  </si>
  <si>
    <t>ハ又はニを算定する場合</t>
  </si>
  <si>
    <t>イを算定する場合</t>
  </si>
  <si>
    <t>ハを算定する場合</t>
  </si>
  <si>
    <t>ロを算定する場合</t>
  </si>
  <si>
    <t>ニを算定する場合</t>
  </si>
  <si>
    <t>準ユニットケア加算</t>
  </si>
  <si>
    <t>単位</t>
  </si>
  <si>
    <t>地福祉施設初期加算</t>
  </si>
  <si>
    <t>ホ 初期加算（入所日から３０日以内の期間。入院後の再入所も同様。）</t>
  </si>
  <si>
    <t>ヘ 退所時等相談援助加算</t>
  </si>
  <si>
    <t>単位</t>
  </si>
  <si>
    <t>単位</t>
  </si>
  <si>
    <t>(3)退所時相談援助加算</t>
  </si>
  <si>
    <t>(4)退所前連携加算</t>
  </si>
  <si>
    <t>単位</t>
  </si>
  <si>
    <t>１日につき</t>
  </si>
  <si>
    <t>地福祉施設口腔機能維持管理加算</t>
  </si>
  <si>
    <t>ヲ 療養食加算</t>
  </si>
  <si>
    <t>ワ 看取り介護加算</t>
  </si>
  <si>
    <t>カ 在宅復帰支援機能加算</t>
  </si>
  <si>
    <t>ヨ 在宅・入所相互利用加算</t>
  </si>
  <si>
    <t>タ 小規模拠点集合型施設加算</t>
  </si>
  <si>
    <t>レ 認知症専門ケア加算</t>
  </si>
  <si>
    <t>(1)認知症専門ケア加算（Ⅰ）</t>
  </si>
  <si>
    <t>(2)認知症専門ケア加算（Ⅱ）</t>
  </si>
  <si>
    <t>ソ 認知症行動・心理症状緊急対応加算（7日間限度）</t>
  </si>
  <si>
    <t>ツ サービス提供体制強化加算</t>
  </si>
  <si>
    <t>(1)サービス提供体制強化加算（Ⅰ）</t>
  </si>
  <si>
    <t>(2)サービス提供体制強化加算（Ⅱ）</t>
  </si>
  <si>
    <t>(3)サービス提供体制強化加算（Ⅲ）</t>
  </si>
  <si>
    <t>地福祉施設処遇改善加算Ⅰ</t>
  </si>
  <si>
    <t>25/1000</t>
  </si>
  <si>
    <t>地福祉施設処遇改善加算Ⅱ</t>
  </si>
  <si>
    <t>地福祉施設処遇改善加算Ⅲ</t>
  </si>
  <si>
    <t>(1)</t>
  </si>
  <si>
    <t xml:space="preserve"> 要介護２</t>
  </si>
  <si>
    <t>夜勤の勤務条件に関する基準を満たさない場合</t>
  </si>
  <si>
    <t xml:space="preserve"> 要介護３</t>
  </si>
  <si>
    <t xml:space="preserve"> 要介護４</t>
  </si>
  <si>
    <t xml:space="preserve"> 要介護５</t>
  </si>
  <si>
    <t>×</t>
  </si>
  <si>
    <t>(2)</t>
  </si>
  <si>
    <t>地ユ型福祉施設Ⅰ１・超・未</t>
  </si>
  <si>
    <t>合成</t>
  </si>
  <si>
    <t>算定</t>
  </si>
  <si>
    <t>末期の悪性腫瘍等により医療保険の訪問看護が行われる場合の減算</t>
  </si>
  <si>
    <t>特別の指示により頻回に医療保険の訪問看護が行われる場合の減算</t>
  </si>
  <si>
    <t>ニ　退院時共同指導加算</t>
  </si>
  <si>
    <t>リ サービス提供体制強化加算</t>
  </si>
  <si>
    <t>Ⅱ　地域密着型介護予防サービスコード</t>
  </si>
  <si>
    <t>注 ２時間以上３時間未満</t>
  </si>
  <si>
    <t>要支援１</t>
  </si>
  <si>
    <t>要支援２</t>
  </si>
  <si>
    <t>(一)３時間以上５時間未満</t>
  </si>
  <si>
    <t>要支援１</t>
  </si>
  <si>
    <t>(二)５時間以上７時間未満</t>
  </si>
  <si>
    <t>(三)７時間以上９時間未満</t>
  </si>
  <si>
    <t>要支援２</t>
  </si>
  <si>
    <t>予防認知通所介護Ⅰⅰ３１・延３</t>
  </si>
  <si>
    <t>予防認知通所介護Ⅰⅰ３２・延３</t>
  </si>
  <si>
    <t>要支援２</t>
  </si>
  <si>
    <t>要支援１</t>
  </si>
  <si>
    <t>×</t>
  </si>
  <si>
    <t>要支援１</t>
  </si>
  <si>
    <t>要支援２</t>
  </si>
  <si>
    <t>要支援１</t>
  </si>
  <si>
    <t>要支援２</t>
  </si>
  <si>
    <t>要支援１</t>
  </si>
  <si>
    <t>要支援２</t>
  </si>
  <si>
    <t>予防認知通所介護Ⅰⅱ３１・延３</t>
  </si>
  <si>
    <t>予防認知通所介護Ⅰⅱ３２・延３</t>
  </si>
  <si>
    <t>要支援１</t>
  </si>
  <si>
    <t>要支援２</t>
  </si>
  <si>
    <t>（３）７時間以上９時間未満</t>
  </si>
  <si>
    <t>予防認知通所介護Ⅱ３１・延３</t>
  </si>
  <si>
    <t>予防認知通所介護Ⅱ３２・延３</t>
  </si>
  <si>
    <t>入浴介助を行った場合</t>
  </si>
  <si>
    <t>　　　　　　　</t>
  </si>
  <si>
    <t>予認通所介護Ⅰⅰ１１・定超・時減</t>
  </si>
  <si>
    <t>予認通所介護Ⅰⅰ１２・定超・時減</t>
  </si>
  <si>
    <t>定員超過の場合</t>
  </si>
  <si>
    <t>要支援２</t>
  </si>
  <si>
    <t>×</t>
  </si>
  <si>
    <t>×</t>
  </si>
  <si>
    <t>×</t>
  </si>
  <si>
    <t>予認通所介護Ⅰⅰ３１・定超・延３</t>
  </si>
  <si>
    <t>予認通所介護Ⅰⅰ３２・定超・延３</t>
  </si>
  <si>
    <t>予認通所介護Ⅰⅱ１１・定超・時減</t>
  </si>
  <si>
    <t>予認通所介護Ⅰⅱ１２・定超・時減</t>
  </si>
  <si>
    <t>予認通所介護Ⅰⅱ３１・定超</t>
  </si>
  <si>
    <t>予認通所介護Ⅰⅱ３２・定超</t>
  </si>
  <si>
    <t>予認通所介護Ⅰⅱ３１・定超・延３</t>
  </si>
  <si>
    <t>予認通所介護Ⅰⅱ３２・定超・延３</t>
  </si>
  <si>
    <t>予認通所介護Ⅱ１１・定超・時減</t>
  </si>
  <si>
    <t>予認通所介護Ⅱ１２・定超・時減</t>
  </si>
  <si>
    <t>×</t>
  </si>
  <si>
    <t>予認通所介護Ⅱ３１・定超・延３</t>
  </si>
  <si>
    <t>予認通所介護Ⅱ３２・定超・延３</t>
  </si>
  <si>
    <t>予認通所介護Ⅰⅰ１１・人欠・時減</t>
  </si>
  <si>
    <t>予認通所介護Ⅰⅰ１２・人欠・時減</t>
  </si>
  <si>
    <t>看護・介護職員が欠員の場合</t>
  </si>
  <si>
    <t>予認通所介護Ⅰⅰ３１・人欠・延３</t>
  </si>
  <si>
    <t>予認通所介護Ⅰⅰ３２・人欠・延３</t>
  </si>
  <si>
    <t>予認通所介護Ⅰⅱ１１・人欠・時減</t>
  </si>
  <si>
    <t>予認通所介護Ⅰⅱ１２・人欠・時減</t>
  </si>
  <si>
    <t>予認通所介護Ⅰⅱ３１・人欠</t>
  </si>
  <si>
    <t>予認通所介護Ⅰⅱ３２・人欠</t>
  </si>
  <si>
    <t>予認通所介護Ⅰⅱ３１・人欠・延３</t>
  </si>
  <si>
    <t>予認通所介護Ⅰⅱ３２・人欠・延３</t>
  </si>
  <si>
    <t>予認通所介護Ⅱ１１・人欠・時減</t>
  </si>
  <si>
    <t>予認通所介護Ⅱ１２・人欠・時減</t>
  </si>
  <si>
    <t>予認通所介護Ⅱ３１・人欠・延３</t>
  </si>
  <si>
    <t>予認通所介護Ⅱ３２・人欠・延３</t>
  </si>
  <si>
    <t>予小規模多機能１・同一</t>
  </si>
  <si>
    <t>　要支援２</t>
  </si>
  <si>
    <t>予小規模多機能２・同一</t>
  </si>
  <si>
    <t>予小規模多機能２・同一・過少</t>
  </si>
  <si>
    <t>ニ　サービス提供体制強化加算</t>
  </si>
  <si>
    <t>予小規模多機能処遇改善加算Ⅱ</t>
  </si>
  <si>
    <t>予小規模多機能処遇改善加算Ⅲ</t>
  </si>
  <si>
    <t>予小規模多機能１・超</t>
  </si>
  <si>
    <t>予小規模多機能１・超・過少</t>
  </si>
  <si>
    <t>予小規模多機能１・超・同一</t>
  </si>
  <si>
    <t>予小規模多機能１・超・同一・過少</t>
  </si>
  <si>
    <t>予小規模多機能２・超</t>
  </si>
  <si>
    <t>予小規模多機能２・超・過少</t>
  </si>
  <si>
    <t>予小規模多機能２・超・同一</t>
  </si>
  <si>
    <t>予小規模多機能２・超・同一・過少</t>
  </si>
  <si>
    <t>予小規模多機能１・欠・同一</t>
  </si>
  <si>
    <t>予小規模多機能１・欠・同一・過少</t>
  </si>
  <si>
    <t>予小規模多機能２・欠・同一</t>
  </si>
  <si>
    <t>予小規模多機能２・欠・同一・過少</t>
  </si>
  <si>
    <t>　要支援２</t>
  </si>
  <si>
    <t>イ　介護予防認知症対応型共同生活介護費</t>
  </si>
  <si>
    <t>(1) 介護予防認知症対応型共同生活介護費（Ⅰ）</t>
  </si>
  <si>
    <t>(2) 介護予防認知症対応型共同生活介護費（Ⅱ）</t>
  </si>
  <si>
    <t>要支援２</t>
  </si>
  <si>
    <t>ハ  初期加算</t>
  </si>
  <si>
    <t>ニ　退居時相談援助加算</t>
  </si>
  <si>
    <t>ホ　認知症専門ケア加算</t>
  </si>
  <si>
    <t>(1) 認知症専門ケア加算（Ⅰ）</t>
  </si>
  <si>
    <t>(2) 認知症専門ケア加算（Ⅱ）</t>
  </si>
  <si>
    <t>ヘ　サービス提供体制強化加算</t>
  </si>
  <si>
    <t>イ　介護予防認知症対応型共同生活介護費</t>
  </si>
  <si>
    <t>(1) 介護予防認知症対応型共同生活介護費（Ⅰ）</t>
  </si>
  <si>
    <t>要支援２</t>
  </si>
  <si>
    <t>予認知症共同生活介護Ⅱ２・夜・超</t>
  </si>
  <si>
    <t>予認知症共同生活介護Ⅰ２・夜・欠</t>
  </si>
  <si>
    <t>予認知症共同生活介護Ⅱ２・夜・欠</t>
  </si>
  <si>
    <t>ロ　介護予防短期利用共同生活介護費</t>
  </si>
  <si>
    <t>(1)介護予防短期利用共同生活介護費（Ⅰ）</t>
  </si>
  <si>
    <t>(2) 介護予防短期利用共同生活介護費（Ⅱ）</t>
  </si>
  <si>
    <t>算定</t>
  </si>
  <si>
    <t>1日につき</t>
  </si>
  <si>
    <t>介護老人福祉施設</t>
  </si>
  <si>
    <t>夜間看護体制加算</t>
  </si>
  <si>
    <t>地域特定施設看取り介護加算１</t>
  </si>
  <si>
    <t>地域特定施設看取り介護加算２</t>
  </si>
  <si>
    <t>地域特定施設看取り介護加算３</t>
  </si>
  <si>
    <t>ロ 短期利用地域密着型特定施設入居者生活介護費</t>
  </si>
  <si>
    <t>短期地域特定施設生活介護２</t>
  </si>
  <si>
    <t>短期地域特定施設生活介護３</t>
  </si>
  <si>
    <t>短期地域特定施設生活介護４</t>
  </si>
  <si>
    <t>短期地域特定施設生活介護５</t>
  </si>
  <si>
    <t>注 （３）の前後に</t>
  </si>
  <si>
    <t>単位</t>
  </si>
  <si>
    <t>認知症通所介護Ⅰⅰ３１・延１</t>
  </si>
  <si>
    <t>認知症通所介護Ⅰⅰ３２・延１</t>
  </si>
  <si>
    <t>認知症通所介護Ⅰⅰ３３・延１</t>
  </si>
  <si>
    <t>認知症通所介護Ⅰⅰ３４・延１</t>
  </si>
  <si>
    <t>認知症通所介護Ⅰⅰ３５・延１</t>
  </si>
  <si>
    <t>認知症通所介護Ⅰⅰ３１・延２</t>
  </si>
  <si>
    <t>認知症通所介護Ⅰⅰ３２・延２</t>
  </si>
  <si>
    <t>認知症通所介護Ⅰⅰ３３・延２</t>
  </si>
  <si>
    <t>認知症通所介護Ⅰⅰ３４・延２</t>
  </si>
  <si>
    <t>認知症通所介護Ⅰⅰ３５・延２</t>
  </si>
  <si>
    <t>認知症通所介護Ⅰⅱ１１・時減</t>
  </si>
  <si>
    <t>認知症通所介護Ⅰⅱ１２・時減</t>
  </si>
  <si>
    <t>認知症通所介護Ⅰⅱ１３・時減</t>
  </si>
  <si>
    <t>認知症通所介護Ⅰⅱ１４・時減</t>
  </si>
  <si>
    <t>認知症通所介護Ⅰⅱ１５・時減</t>
  </si>
  <si>
    <t>認知症通所介護Ⅰⅱ１１</t>
  </si>
  <si>
    <t>認知症通所介護Ⅰⅱ１２</t>
  </si>
  <si>
    <t>認知症通所介護Ⅰⅱ１３</t>
  </si>
  <si>
    <t>認知症通所介護Ⅰⅱ１４</t>
  </si>
  <si>
    <t>認知症通所介護Ⅰⅱ１５</t>
  </si>
  <si>
    <t>認知症通所介護Ⅰⅱ２１</t>
  </si>
  <si>
    <t>認知症通所介護Ⅰⅱ２２</t>
  </si>
  <si>
    <t>認知症通所介護Ⅰⅱ２３</t>
  </si>
  <si>
    <t>認知症通所介護Ⅰⅱ２４</t>
  </si>
  <si>
    <t>認知症通所介護Ⅰⅱ２５</t>
  </si>
  <si>
    <t>認知症通所介護Ⅰⅱ３１</t>
  </si>
  <si>
    <t>認知症通所介護Ⅰⅱ３２</t>
  </si>
  <si>
    <t>認知症通所介護Ⅰⅱ３３</t>
  </si>
  <si>
    <t>認知症通所介護Ⅰⅱ３４</t>
  </si>
  <si>
    <t>認知症通所介護Ⅰⅱ３５</t>
  </si>
  <si>
    <t>認知症通所介護Ⅰⅱ３１・延１</t>
  </si>
  <si>
    <t>認知症通所介護Ⅰⅱ３２・延１</t>
  </si>
  <si>
    <t>認知症通所介護Ⅰⅱ３３・延１</t>
  </si>
  <si>
    <t>認知症通所介護Ⅰⅱ３４・延１</t>
  </si>
  <si>
    <t>認知症通所介護Ⅰⅱ３５・延１</t>
  </si>
  <si>
    <t>認知症通所介護Ⅰⅱ３１・延２</t>
  </si>
  <si>
    <t>認知症通所介護Ⅰⅱ３２・延２</t>
  </si>
  <si>
    <t>認知症通所介護Ⅰⅱ３３・延２</t>
  </si>
  <si>
    <t>認知症通所介護Ⅰⅱ３４・延２</t>
  </si>
  <si>
    <t>認知症通所介護Ⅰⅱ３５・延２</t>
  </si>
  <si>
    <t>認知症通所介護Ⅱ１１・時減</t>
  </si>
  <si>
    <t>認知症通所介護Ⅱ１２・時減</t>
  </si>
  <si>
    <t>認知症通所介護Ⅱ１３・時減</t>
  </si>
  <si>
    <t>認知症通所介護Ⅱ１４・時減</t>
  </si>
  <si>
    <t>認知症通所介護Ⅱ１５・時減</t>
  </si>
  <si>
    <t>認知症通所介護Ⅱ１１</t>
  </si>
  <si>
    <t>認知症通所介護Ⅱ１２</t>
  </si>
  <si>
    <t>認知症通所介護Ⅱ１３</t>
  </si>
  <si>
    <t>認知症通所介護Ⅱ１４</t>
  </si>
  <si>
    <t>認知症通所介護Ⅱ１５</t>
  </si>
  <si>
    <t>認知症通所介護Ⅱ２１</t>
  </si>
  <si>
    <t>認知症通所介護Ⅱ２２</t>
  </si>
  <si>
    <t>認知症通所介護Ⅱ２３</t>
  </si>
  <si>
    <t>認知症通所介護Ⅱ２４</t>
  </si>
  <si>
    <t>認知症通所介護Ⅱ２５</t>
  </si>
  <si>
    <t>認知症通所介護Ⅱ３１</t>
  </si>
  <si>
    <t>認知症通所介護Ⅱ３２</t>
  </si>
  <si>
    <t>認知症通所介護Ⅱ３３</t>
  </si>
  <si>
    <t>認知症通所介護Ⅱ３４</t>
  </si>
  <si>
    <t>認知症通所介護Ⅱ３５</t>
  </si>
  <si>
    <t>認知症通所介護Ⅱ３１・延１</t>
  </si>
  <si>
    <t>認知症通所介護Ⅱ３２・延１</t>
  </si>
  <si>
    <t>認知症通所介護Ⅱ３３・延１</t>
  </si>
  <si>
    <t>認知症通所介護Ⅱ３４・延１</t>
  </si>
  <si>
    <t>認知症通所介護Ⅱ３５・延１</t>
  </si>
  <si>
    <t>認知症通所介護Ⅱ３１・延２</t>
  </si>
  <si>
    <t>認知症通所介護Ⅱ３２・延２</t>
  </si>
  <si>
    <t>認知症通所介護Ⅱ３３・延２</t>
  </si>
  <si>
    <t>認知症通所介護Ⅱ３４・延２</t>
  </si>
  <si>
    <t>認知症通所介護Ⅱ３５・延２</t>
  </si>
  <si>
    <t>単位加算</t>
  </si>
  <si>
    <t>認知通所介護入浴介助加算</t>
  </si>
  <si>
    <t>基本夜間訪問Ⅰ市町村独自加算４</t>
  </si>
  <si>
    <t>基本夜間訪問Ⅰ市町村独自加算５</t>
  </si>
  <si>
    <t>基本夜間訪問Ⅰ市町村独自加算６</t>
  </si>
  <si>
    <t>夜間訪問介護Ⅱ市町村独自加算４</t>
  </si>
  <si>
    <t>夜間訪問介護Ⅱ市町村独自加算５</t>
  </si>
  <si>
    <t>夜間訪問介護Ⅱ市町村独自加算６</t>
  </si>
  <si>
    <t>小規模多機能型市町村独自加算４</t>
  </si>
  <si>
    <t>小規模多機能型市町村独自加算５</t>
  </si>
  <si>
    <t>小規模多機能型市町村独自加算６</t>
  </si>
  <si>
    <t>小規模多機能型市町村独自加算７</t>
  </si>
  <si>
    <t>小規模多機能型市町村独自加算８</t>
  </si>
  <si>
    <t>小規模多機能型市町村独自加算９</t>
  </si>
  <si>
    <t>小規模多機能型市町村独自加算１０</t>
  </si>
  <si>
    <t>夜間訪問介護Ⅰ基本</t>
  </si>
  <si>
    <t>基本夜間対応型訪問介護費</t>
  </si>
  <si>
    <t>ユニット型経過的地域密着型介護福祉施設サービス費</t>
  </si>
  <si>
    <t>ユニット型経過的地域密着型介護福祉施設サービス費（Ⅰ）</t>
  </si>
  <si>
    <t>地経ユ型福祉施設Ⅰ１・夜減</t>
  </si>
  <si>
    <t>地経ユ型福祉施設Ⅰ１・夜減・未減</t>
  </si>
  <si>
    <t>地経ユ型福祉施設Ⅰ２</t>
  </si>
  <si>
    <t>地経ユ型福祉施設Ⅰ２・未減</t>
  </si>
  <si>
    <t>地経ユ型福祉施設Ⅰ２・夜減</t>
  </si>
  <si>
    <t>地経ユ型福祉施設Ⅰ２・夜減・未減</t>
  </si>
  <si>
    <t>地経ユ型福祉施設Ⅰ３</t>
  </si>
  <si>
    <t>地経ユ型福祉施設Ⅰ３・未減</t>
  </si>
  <si>
    <t>地経ユ型福祉施設Ⅰ３・夜減</t>
  </si>
  <si>
    <t>地経ユ型福祉施設Ⅰ３・夜減・未減</t>
  </si>
  <si>
    <t>地経ユ型福祉施設Ⅰ４</t>
  </si>
  <si>
    <t>地経ユ型福祉施設Ⅰ４・未減</t>
  </si>
  <si>
    <t>地経ユ型福祉施設Ⅰ４・夜減</t>
  </si>
  <si>
    <t>地経ユ型福祉施設Ⅰ４・夜減・未減</t>
  </si>
  <si>
    <t>地経ユ型福祉施設Ⅰ５</t>
  </si>
  <si>
    <t>地経ユ型福祉施設Ⅰ５・未減</t>
  </si>
  <si>
    <t>地経ユ型福祉施設Ⅰ５・夜減</t>
  </si>
  <si>
    <t>地経ユ型福祉施設Ⅰ５・夜減・未減</t>
  </si>
  <si>
    <t>地経ユ型福祉施設Ⅱ１</t>
  </si>
  <si>
    <t>地経ユ型福祉施設Ⅱ１・未減</t>
  </si>
  <si>
    <t>ユニット型経過的地域密着型介護福祉施設サービス費（Ⅱ）</t>
  </si>
  <si>
    <t>地経ユ型福祉施設Ⅱ１・夜減</t>
  </si>
  <si>
    <t>地経ユ型福祉施設Ⅱ１・夜減・未減</t>
  </si>
  <si>
    <t>地経ユ型福祉施設Ⅱ２</t>
  </si>
  <si>
    <t>(1)</t>
  </si>
  <si>
    <t>(三)</t>
  </si>
  <si>
    <t>地福祉施設認知症緊急対応加算</t>
  </si>
  <si>
    <t>予小規模多機能１</t>
  </si>
  <si>
    <t>地ユ型福祉施設Ⅰ５・夜・欠</t>
  </si>
  <si>
    <t>地ユ型福祉施設Ⅰ５・夜・欠・未</t>
  </si>
  <si>
    <t>夜間訪問介護Ⅱ・同一・日割</t>
  </si>
  <si>
    <t>１　定期巡回・随時対応型訪問介護看護サービスコード表</t>
  </si>
  <si>
    <t>　１　定期巡回・随時対応型訪問介護看護サービスコード表</t>
  </si>
  <si>
    <t>准看護師の場合</t>
  </si>
  <si>
    <t>特別地域訪問看護加算</t>
  </si>
  <si>
    <t>所定単位数の</t>
  </si>
  <si>
    <t>地ユ型旧措置施設Ⅱ３・夜減</t>
  </si>
  <si>
    <t>地福祉施設Ⅰ１・定超</t>
  </si>
  <si>
    <t>地福祉施設Ⅰ１・夜減・定超</t>
  </si>
  <si>
    <t>予小規模多機能１・過少</t>
  </si>
  <si>
    <t>予小規模多機能１・同一・過少</t>
  </si>
  <si>
    <t>予小規模多機能２</t>
  </si>
  <si>
    <t>予小規模多機能２・過少</t>
  </si>
  <si>
    <t>予小規模多機能１・欠</t>
  </si>
  <si>
    <t>予小規模多機能１・欠・過少</t>
  </si>
  <si>
    <t>予小規模多機能２・欠</t>
  </si>
  <si>
    <t>予小規模多機能２・欠・過少</t>
  </si>
  <si>
    <t>予小規模多機能１・日割</t>
  </si>
  <si>
    <t>予小規模多機能１・少・日割</t>
  </si>
  <si>
    <t>予小規模多機能２・日割</t>
  </si>
  <si>
    <t>予小規模多機能２・少・日割</t>
  </si>
  <si>
    <t>予小規模多機能１・同・日割</t>
  </si>
  <si>
    <t>予小規模多機能１・同・少・日割</t>
  </si>
  <si>
    <t>予小規模多機能２・同・日割</t>
  </si>
  <si>
    <t>予小規模多機能２・同・少・日割</t>
  </si>
  <si>
    <t>予小多機能１・超・日割</t>
  </si>
  <si>
    <t>予小多機能１・超・少・日割</t>
  </si>
  <si>
    <t>予小多機能１・超・同・日割</t>
  </si>
  <si>
    <t>予小多機能１・超・同・少・日割</t>
  </si>
  <si>
    <t>予小多機能２・超・日割</t>
  </si>
  <si>
    <t>予小多機能２・超・少・日割</t>
  </si>
  <si>
    <t>予小多機能２・超・同・日割</t>
  </si>
  <si>
    <t>予小多機能２・超・同・少・日割</t>
  </si>
  <si>
    <t>予小多機能１・欠・日割</t>
  </si>
  <si>
    <t>予小多機能１・欠・少・日割</t>
  </si>
  <si>
    <t>予小多機能１・欠・同・日割</t>
  </si>
  <si>
    <t>予小多機能１・欠・同・少・日割</t>
  </si>
  <si>
    <t>予小多機能２・欠・日割</t>
  </si>
  <si>
    <t>予小多機能２・欠・少・日割</t>
  </si>
  <si>
    <t>予小多機能２・欠・同・日割</t>
  </si>
  <si>
    <t>予小多機能２・欠・同・少・日割</t>
  </si>
  <si>
    <t>地経ユ型福祉施設Ⅱ２・未減</t>
  </si>
  <si>
    <t>地経ユ型福祉施設Ⅱ２・夜減</t>
  </si>
  <si>
    <t>地経ユ型福祉施設Ⅱ２・夜減・未減</t>
  </si>
  <si>
    <t>地経ユ型福祉施設Ⅱ３</t>
  </si>
  <si>
    <t>地経ユ型福祉施設Ⅱ３・未減</t>
  </si>
  <si>
    <t>地経ユ型福祉施設Ⅱ３・夜減</t>
  </si>
  <si>
    <t>地経ユ型福祉施設Ⅱ３・夜減・未減</t>
  </si>
  <si>
    <t>地経ユ型福祉施設Ⅱ４</t>
  </si>
  <si>
    <t>地経ユ型福祉施設Ⅱ４・未減</t>
  </si>
  <si>
    <t>地経ユ型福祉施設Ⅱ４・夜減</t>
  </si>
  <si>
    <t>地経ユ型福祉施設Ⅱ４・夜減・未減</t>
  </si>
  <si>
    <t>地経ユ型福祉施設Ⅱ５</t>
  </si>
  <si>
    <t>地経ユ型福祉施設Ⅱ５・未減</t>
  </si>
  <si>
    <t>地経ユ型福祉施設Ⅱ５・夜減</t>
  </si>
  <si>
    <t>地経ユ型福祉施設Ⅱ５・夜減・未減</t>
  </si>
  <si>
    <t>ユニット型旧措置入所者経過的地域密着型介護福祉施設サービス費（Ⅰ）</t>
  </si>
  <si>
    <t>ユニット型旧措置入所者経過的地域密着型介護福祉施設サービス費（Ⅱ）</t>
  </si>
  <si>
    <t>１日につき</t>
  </si>
  <si>
    <t>地福祉施設準ユニットケア加算</t>
  </si>
  <si>
    <t>地福祉施設経口維持加算Ⅰ</t>
  </si>
  <si>
    <t>地福祉施設経口維持加算Ⅱ</t>
  </si>
  <si>
    <t>地福祉施設在宅入所相互利用加算</t>
  </si>
  <si>
    <t>地経福祉施設Ⅰ１・定超</t>
  </si>
  <si>
    <t>地経福祉施設Ⅰ１・夜減・定超</t>
  </si>
  <si>
    <t>地経福祉施設Ⅰ２・定超</t>
  </si>
  <si>
    <t>地経福祉施設Ⅰ２・夜減・定超</t>
  </si>
  <si>
    <t>地経福祉施設Ⅰ３・定超</t>
  </si>
  <si>
    <t>地経福祉施設Ⅰ３・夜減・定超</t>
  </si>
  <si>
    <t>地経福祉施設Ⅰ４・定超</t>
  </si>
  <si>
    <t>地経福祉施設Ⅰ４・夜減・定超</t>
  </si>
  <si>
    <t>地経福祉施設Ⅰ５・定超</t>
  </si>
  <si>
    <t>地経福祉施設Ⅰ５・夜減・定超</t>
  </si>
  <si>
    <t>地経ユ型福祉施設Ⅰ１・超</t>
  </si>
  <si>
    <t>地経ユ型福祉施設Ⅰ１・超・未</t>
  </si>
  <si>
    <t>地経ユ型福祉施設Ⅰ１・夜・超</t>
  </si>
  <si>
    <t>地経ユ型福祉施設Ⅰ１・夜・超・未</t>
  </si>
  <si>
    <t>地経ユ型福祉施設Ⅰ２・超</t>
  </si>
  <si>
    <t>地経ユ型福祉施設Ⅰ２・超・未</t>
  </si>
  <si>
    <t>地経ユ型福祉施設Ⅰ２・夜・超</t>
  </si>
  <si>
    <t>地経ユ型福祉施設Ⅰ２・夜・超・未</t>
  </si>
  <si>
    <t>地経ユ型福祉施設Ⅰ３・超</t>
  </si>
  <si>
    <t>地経ユ型福祉施設Ⅰ３・超・未</t>
  </si>
  <si>
    <t>地経ユ型福祉施設Ⅰ３・夜・超</t>
  </si>
  <si>
    <t>地経ユ型福祉施設Ⅰ３・夜・超・未</t>
  </si>
  <si>
    <t>地経ユ型福祉施設Ⅰ４・超</t>
  </si>
  <si>
    <t>地経ユ型福祉施設Ⅰ４・超・未</t>
  </si>
  <si>
    <t>地経ユ型福祉施設Ⅰ４・夜・超</t>
  </si>
  <si>
    <t>地経ユ型福祉施設Ⅰ４・夜・超・未</t>
  </si>
  <si>
    <t>地経ユ型福祉施設Ⅰ５・超</t>
  </si>
  <si>
    <t>地経ユ型福祉施設Ⅰ５・超・未</t>
  </si>
  <si>
    <t>地経ユ型福祉施設Ⅰ５・夜・超</t>
  </si>
  <si>
    <t>地経ユ型福祉施設Ⅰ５・夜・超・未</t>
  </si>
  <si>
    <t>地経ユ型福祉施設Ⅱ１・超</t>
  </si>
  <si>
    <t>地経ユ型福祉施設Ⅱ１・超・未</t>
  </si>
  <si>
    <t>地経ユ型福祉施設Ⅱ１・夜・超</t>
  </si>
  <si>
    <t>地経ユ型福祉施設Ⅱ１・夜・超・未</t>
  </si>
  <si>
    <t>地経ユ型福祉施設Ⅰ３・欠・未</t>
  </si>
  <si>
    <t>地経ユ型福祉施設Ⅰ３・夜・欠</t>
  </si>
  <si>
    <t>地経ユ型福祉施設Ⅰ３・夜・欠・未</t>
  </si>
  <si>
    <t>地経ユ型福祉施設Ⅰ４・欠</t>
  </si>
  <si>
    <t>地経ユ型福祉施設Ⅰ４・欠・未</t>
  </si>
  <si>
    <t>(1)経口維持加算(Ⅰ)</t>
  </si>
  <si>
    <t>(2)経口維持加算(Ⅱ)</t>
  </si>
  <si>
    <t>地経ユ型福祉施設Ⅰ４・夜・欠</t>
  </si>
  <si>
    <t>地経ユ型福祉施設Ⅰ４・夜・欠・未</t>
  </si>
  <si>
    <t>地経ユ型福祉施設Ⅰ５・欠</t>
  </si>
  <si>
    <t>地経ユ型福祉施設Ⅰ５・欠・未</t>
  </si>
  <si>
    <t>地経ユ型福祉施設Ⅰ５・夜・欠</t>
  </si>
  <si>
    <t>地経ユ型福祉施設Ⅰ５・夜・欠・未</t>
  </si>
  <si>
    <t>地経ユ型福祉施設Ⅱ１・欠</t>
  </si>
  <si>
    <t>地経ユ型福祉施設Ⅱ１・欠・未</t>
  </si>
  <si>
    <t>地経ユ型福祉施設Ⅱ１・夜・欠</t>
  </si>
  <si>
    <t>地経ユ型福祉施設Ⅱ１・夜・欠・未</t>
  </si>
  <si>
    <t>地経ユ型福祉施設Ⅱ２・欠</t>
  </si>
  <si>
    <t>地経ユ型福祉施設Ⅱ２・欠・未</t>
  </si>
  <si>
    <t>地経ユ型福祉施設Ⅱ２・夜・欠</t>
  </si>
  <si>
    <t>地経ユ型福祉施設Ⅱ２・夜・欠・未</t>
  </si>
  <si>
    <t>地経ユ型福祉施設Ⅱ３・欠</t>
  </si>
  <si>
    <t>地経ユ型福祉施設Ⅱ３・欠・未</t>
  </si>
  <si>
    <t>地経ユ型福祉施設Ⅱ３・夜・欠</t>
  </si>
  <si>
    <t>地経ユ型福祉施設Ⅱ３・夜・欠・未</t>
  </si>
  <si>
    <t>地経ユ型福祉施設Ⅱ４・欠</t>
  </si>
  <si>
    <t>地経ユ型福祉施設Ⅱ４・欠・未</t>
  </si>
  <si>
    <t>地経ユ型福祉施設Ⅱ４・夜・欠</t>
  </si>
  <si>
    <t>地経ユ型福祉施設Ⅱ４・夜・欠・未</t>
  </si>
  <si>
    <t>地経ユ型福祉施設Ⅱ５・欠</t>
  </si>
  <si>
    <t>地経ユ型福祉施設Ⅱ５・欠・未</t>
  </si>
  <si>
    <t>地経ユ型福祉施設Ⅱ５・夜・欠</t>
  </si>
  <si>
    <t>地経ユ型福祉施設Ⅱ５・夜・欠・未</t>
  </si>
  <si>
    <t>個別機能訓練加算</t>
  </si>
  <si>
    <t>個別機能訓練加算</t>
  </si>
  <si>
    <t>認知通所介護口腔機能向上加算</t>
  </si>
  <si>
    <t>定員超過の場合</t>
  </si>
  <si>
    <t>認知通所介護Ⅰⅰ１１・定超</t>
  </si>
  <si>
    <t>認知通所介護Ⅰⅰ１２・定超</t>
  </si>
  <si>
    <t>認知通所介護Ⅰⅰ１３・定超</t>
  </si>
  <si>
    <t>認知通所介護Ⅰⅰ１４・定超</t>
  </si>
  <si>
    <t>認知通所介護Ⅰⅰ１５・定超</t>
  </si>
  <si>
    <t>認知通所介護Ⅰⅰ２１・定超</t>
  </si>
  <si>
    <t>認知通所介護Ⅰⅰ２２・定超</t>
  </si>
  <si>
    <t>認知通所介護Ⅰⅰ２３・定超</t>
  </si>
  <si>
    <t>認知通所介護Ⅰⅰ２４・定超</t>
  </si>
  <si>
    <t>認知通所介護Ⅰⅰ２５・定超</t>
  </si>
  <si>
    <t>認知通所介護Ⅰⅰ３１・定超</t>
  </si>
  <si>
    <t>認知通所介護Ⅰⅰ３２・定超</t>
  </si>
  <si>
    <t>認知通所介護Ⅰⅰ３３・定超</t>
  </si>
  <si>
    <t>認知通所介護Ⅰⅰ３４・定超</t>
  </si>
  <si>
    <t>認知通所介護Ⅰⅰ３５・定超</t>
  </si>
  <si>
    <t>注 (三)の前後に</t>
  </si>
  <si>
    <t>認知通所介護Ⅰⅰ３１・定超・延１</t>
  </si>
  <si>
    <t>認知通所介護Ⅰⅰ３２・定超・延１</t>
  </si>
  <si>
    <t>認知通所介護Ⅰⅰ３３・定超・延１</t>
  </si>
  <si>
    <t>認知通所介護Ⅰⅰ３４・定超・延１</t>
  </si>
  <si>
    <t>認知通所介護Ⅰⅰ３５・定超・延１</t>
  </si>
  <si>
    <t>９時間以上</t>
  </si>
  <si>
    <t>認知通所介護Ⅰⅰ３１・定超・延２</t>
  </si>
  <si>
    <t>認知通所介護Ⅰⅰ３２・定超・延２</t>
  </si>
  <si>
    <t>予小多機能サービス提供体制加算Ⅰ</t>
  </si>
  <si>
    <t>予小多機能サービス提供体制加算Ⅱ</t>
  </si>
  <si>
    <t>予小多機能サービス提供体制加算Ⅲ</t>
  </si>
  <si>
    <t>認知通所介護Ⅰⅰ３３・定超・延２</t>
  </si>
  <si>
    <t>認知通所介護Ⅰⅰ３４・定超・延２</t>
  </si>
  <si>
    <t>認知通所介護Ⅰⅱ３１・定超・延１</t>
  </si>
  <si>
    <t>認知通所介護Ⅰⅱ３２・定超・延１</t>
  </si>
  <si>
    <t>認知通所介護Ⅰⅱ３３・定超・延１</t>
  </si>
  <si>
    <t>小規模多機能２・定超・過少</t>
  </si>
  <si>
    <t>小規模多機能３・定超</t>
  </si>
  <si>
    <t>小規模多機能３・定超・過少</t>
  </si>
  <si>
    <t>小規模多機能４・定超</t>
  </si>
  <si>
    <t>小規模多機能４・定超・過少</t>
  </si>
  <si>
    <t>小規模多機能５・定超</t>
  </si>
  <si>
    <t>小規模多機能５・定超・過少</t>
  </si>
  <si>
    <t>小規模多機能１・日割</t>
  </si>
  <si>
    <t>小規模多機能１・少・日割</t>
  </si>
  <si>
    <t>小規模多機能２・日割</t>
  </si>
  <si>
    <t>小規模多機能２・少・日割</t>
  </si>
  <si>
    <t>小規模多機能３・日割</t>
  </si>
  <si>
    <t>小規模多機能３・少・日割</t>
  </si>
  <si>
    <t>小規模多機能４・日割</t>
  </si>
  <si>
    <t>小規模多機能４・少・日割</t>
  </si>
  <si>
    <t>小規模多機能５・日割</t>
  </si>
  <si>
    <t>小規模多機能５・少・日割</t>
  </si>
  <si>
    <t>小規模多機能１・同一・日割</t>
  </si>
  <si>
    <t>小規模多機能１・同一・少・日割</t>
  </si>
  <si>
    <t>小規模多機能２・同一・日割</t>
  </si>
  <si>
    <t>小規模多機能２・同一・少・日割</t>
  </si>
  <si>
    <t>(1)で算定した単位数の</t>
  </si>
  <si>
    <t>夜間訪問介護Ⅱ・日割</t>
  </si>
  <si>
    <t>認知通所介護Ⅰⅱ３４・定超・延１</t>
  </si>
  <si>
    <t>認知通所介護Ⅰⅱ３５・定超・延１</t>
  </si>
  <si>
    <t>認知通所介護Ⅰⅱ３１・定超・延２</t>
  </si>
  <si>
    <t>認知通所介護Ⅰⅱ３２・定超・延２</t>
  </si>
  <si>
    <t>認知通所介護Ⅰⅱ３３・定超・延２</t>
  </si>
  <si>
    <t>小規模多機能型事業開始支援加算</t>
  </si>
  <si>
    <t>認知症共同生活介護Ⅰ１</t>
  </si>
  <si>
    <t>認知症共同生活介護Ⅰ１・夜減</t>
  </si>
  <si>
    <t>認知症共同生活介護Ⅰ２</t>
  </si>
  <si>
    <t>認知症共同生活介護Ⅰ２・夜減</t>
  </si>
  <si>
    <t>認知症共同生活介護Ⅰ３</t>
  </si>
  <si>
    <t>認知症共同生活介護Ⅰ３・夜減</t>
  </si>
  <si>
    <t>認知症共同生活介護Ⅰ４</t>
  </si>
  <si>
    <t>認知症共同生活介護Ⅰ４・夜減</t>
  </si>
  <si>
    <t>認知症共同生活介護Ⅰ５</t>
  </si>
  <si>
    <t>認知症共同生活介護Ⅱ１</t>
  </si>
  <si>
    <t>認知症共同生活介護Ⅱ１・夜減</t>
  </si>
  <si>
    <t>認知症共同生活介護Ⅱ２</t>
  </si>
  <si>
    <t>認知症共同生活介護Ⅱ２・夜減</t>
  </si>
  <si>
    <t>認知症共同生活介護Ⅱ３</t>
  </si>
  <si>
    <t>認知症共同生活介護Ⅱ３・夜減</t>
  </si>
  <si>
    <t>認知症共同生活介護Ⅱ４</t>
  </si>
  <si>
    <t>認知症共同生活介護Ⅱ４・夜減</t>
  </si>
  <si>
    <t>認知症共同生活介護Ⅱ５</t>
  </si>
  <si>
    <t>認知症共同生活介護Ⅱ５・夜減</t>
  </si>
  <si>
    <t>認知症対応型看取り介護加算１</t>
  </si>
  <si>
    <t>認知症対応型看取り介護加算２</t>
  </si>
  <si>
    <t>短期共同生活介護Ⅱ３・欠</t>
  </si>
  <si>
    <t>予認通所介護Ⅰⅰ１２・人欠</t>
  </si>
  <si>
    <t>予認通所介護Ⅰⅰ２１・人欠</t>
  </si>
  <si>
    <t>予認通所介護Ⅰⅰ２２・人欠</t>
  </si>
  <si>
    <t>予認通所介護Ⅰⅰ３１・人欠</t>
  </si>
  <si>
    <t>予認通所介護Ⅰⅰ３２・人欠</t>
  </si>
  <si>
    <t>予認通所介護Ⅰⅰ３１・人欠・延１</t>
  </si>
  <si>
    <t>予認通所介護Ⅰⅰ３２・人欠・延１</t>
  </si>
  <si>
    <t>予認通所介護Ⅰⅰ３１・人欠・延２</t>
  </si>
  <si>
    <t>予認通所介護Ⅰⅰ３２・人欠・延２</t>
  </si>
  <si>
    <t>予認通所介護Ⅰⅱ１１・人欠</t>
  </si>
  <si>
    <t>予認通所介護Ⅰⅱ１２・人欠</t>
  </si>
  <si>
    <t>予認通所介護Ⅰⅱ２１・人欠</t>
  </si>
  <si>
    <t>予認通所介護Ⅰⅱ２２・人欠</t>
  </si>
  <si>
    <t>予認通所介護Ⅱ１１・人欠</t>
  </si>
  <si>
    <t>予認通所介護Ⅱ１２・人欠</t>
  </si>
  <si>
    <t>予認通所介護Ⅱ２１・人欠</t>
  </si>
  <si>
    <t>予認通所介護Ⅱ２２・人欠</t>
  </si>
  <si>
    <t>予認通所介護Ⅱ３１・人欠</t>
  </si>
  <si>
    <t>予認通所介護Ⅱ３２・人欠</t>
  </si>
  <si>
    <t>予認通所介護Ⅱ３１・人欠・延１</t>
  </si>
  <si>
    <t>予認通所介護Ⅱ３２・人欠・延１</t>
  </si>
  <si>
    <t>予認知症対応型初期加算</t>
  </si>
  <si>
    <t>予認通所介護Ⅱ３１・人欠・延２</t>
  </si>
  <si>
    <t>予認通所介護Ⅱ３２・人欠・延２</t>
  </si>
  <si>
    <t>地福祉施設若年性認知症受入加算</t>
  </si>
  <si>
    <t>イ　介護予防小規模多機能型居宅介護費</t>
  </si>
  <si>
    <t>　要支援１</t>
  </si>
  <si>
    <t>予防小多機能型居宅介護初期加算</t>
  </si>
  <si>
    <t>単位数</t>
  </si>
  <si>
    <t>単位</t>
  </si>
  <si>
    <t>サービス内容略称</t>
  </si>
  <si>
    <t>算定項目</t>
  </si>
  <si>
    <t>合成</t>
  </si>
  <si>
    <t>算定</t>
  </si>
  <si>
    <t>種類</t>
  </si>
  <si>
    <t>項目</t>
  </si>
  <si>
    <t>1回につき</t>
  </si>
  <si>
    <t>1月につき</t>
  </si>
  <si>
    <t>ロ　夜間対応型訪問介護費（Ⅱ）　</t>
  </si>
  <si>
    <t>イ　夜間対応型訪問介護費（Ⅰ）</t>
  </si>
  <si>
    <t>夜間訪問介護Ⅱ</t>
  </si>
  <si>
    <t>特別地域定期巡回・随時対応型訪問介護看護加算</t>
  </si>
  <si>
    <t>通所介護等利用時の
調整</t>
  </si>
  <si>
    <t>小規模多機能型市町村独自加算１１</t>
  </si>
  <si>
    <t>小規模多機能型市町村独自加算１２</t>
  </si>
  <si>
    <t>小規模多機能型市町村独自加算１３</t>
  </si>
  <si>
    <t>小規模多機能型市町村独自加算１４</t>
  </si>
  <si>
    <t>小規模多機能型市町村独自加算１５</t>
  </si>
  <si>
    <t>短期共同生活介護Ⅰ４・超</t>
  </si>
  <si>
    <t>短期共同生活介護Ⅰ４・夜減・超</t>
  </si>
  <si>
    <t>食費</t>
  </si>
  <si>
    <t>円</t>
  </si>
  <si>
    <t>地域福祉施設ユニット型個室</t>
  </si>
  <si>
    <t>居住費</t>
  </si>
  <si>
    <t>ユニット型個室</t>
  </si>
  <si>
    <t>地域福祉施設ユニット型準個室</t>
  </si>
  <si>
    <t>ユニット型準個室</t>
  </si>
  <si>
    <t>地域福祉施設従来型個室</t>
  </si>
  <si>
    <t>従来型個室</t>
  </si>
  <si>
    <t>地域福祉施設多床室</t>
  </si>
  <si>
    <t>多床室</t>
  </si>
  <si>
    <t>日割計算の場合</t>
  </si>
  <si>
    <t xml:space="preserve"> 要介護１</t>
  </si>
  <si>
    <t>＜従来型個室＞</t>
  </si>
  <si>
    <t>　３　介護予防認知症対応型共同生活介護サービスコード表</t>
  </si>
  <si>
    <t>３　介護予防認知症対応型共同生活介護サービスコード表</t>
  </si>
  <si>
    <t>地ユ型福祉施設Ⅰ１・未減</t>
  </si>
  <si>
    <t>ユニットケア体制未整備減算</t>
  </si>
  <si>
    <t>＜ユニット型準個室＞</t>
  </si>
  <si>
    <t>単位減算</t>
  </si>
  <si>
    <t>地福祉施設常勤医師配置加算</t>
  </si>
  <si>
    <t>[脚注]</t>
  </si>
  <si>
    <t>１．単位数算定記号の説明</t>
  </si>
  <si>
    <t>所定単位数　＋　○○単位</t>
  </si>
  <si>
    <t>所定単位数　－　○○単位</t>
  </si>
  <si>
    <t>所定単位数　×　○○／１００</t>
  </si>
  <si>
    <t>○○％加算</t>
  </si>
  <si>
    <t>所定単位数　＋　所定単位数　×　○○／１００</t>
  </si>
  <si>
    <t>地域密着型サービス</t>
  </si>
  <si>
    <t>　１　介護予防認知症対応型通所介護サービスコード表</t>
  </si>
  <si>
    <t>　２　介護予防小規模多機能型居宅介護サービスコード表</t>
  </si>
  <si>
    <t>Ⅰ　地域密着型サービスコード</t>
  </si>
  <si>
    <t>夜間訪問介護Ⅰ定期巡回・同一</t>
  </si>
  <si>
    <t>夜間訪問介護Ⅰ随時訪問Ⅰ・同一</t>
  </si>
  <si>
    <t>夜間訪問介護Ⅰ随時訪問Ⅱ・同一</t>
  </si>
  <si>
    <t>認知通所介護Ⅰⅱ２５・人欠</t>
  </si>
  <si>
    <t>認知通所介護Ⅱ１１・人欠</t>
  </si>
  <si>
    <t>認知通所介護Ⅱ１２・人欠</t>
  </si>
  <si>
    <t>認知通所介護Ⅱ１３・人欠</t>
  </si>
  <si>
    <t>認知通所介護Ⅱ１４・人欠</t>
  </si>
  <si>
    <t>認知通所介護Ⅱ１５・人欠</t>
  </si>
  <si>
    <t>認知通所介護Ⅱ２１・人欠</t>
  </si>
  <si>
    <t>認知通所介護Ⅱ２２・人欠</t>
  </si>
  <si>
    <t>認知通所介護Ⅱ２３・人欠</t>
  </si>
  <si>
    <t>認知通所介護Ⅱ２４・人欠</t>
  </si>
  <si>
    <t>認知通所介護Ⅱ２５・人欠</t>
  </si>
  <si>
    <t>認知通所介護Ⅱ３１・人欠</t>
  </si>
  <si>
    <t>認知通所介護Ⅱ３２・人欠</t>
  </si>
  <si>
    <t>認知通所介護Ⅱ３３・人欠</t>
  </si>
  <si>
    <t>(1) 特別管理加算（Ⅰ）</t>
  </si>
  <si>
    <t>(2) 特別管理加算（Ⅱ）</t>
  </si>
  <si>
    <t>認知通所介護Ⅱ３４・人欠</t>
  </si>
  <si>
    <t>認知通所介護Ⅱ３５・人欠</t>
  </si>
  <si>
    <t>認知通所介護Ⅱ３１・人欠・延１</t>
  </si>
  <si>
    <t>認知通所介護Ⅱ３２・人欠・延１</t>
  </si>
  <si>
    <t>認知通所介護Ⅱ３３・人欠・延１</t>
  </si>
  <si>
    <t>認知通所介護Ⅱ３４・人欠・延１</t>
  </si>
  <si>
    <t>認知通所介護Ⅱ３５・人欠・延１</t>
  </si>
  <si>
    <t>認知通所介護Ⅱ３１・人欠・延２</t>
  </si>
  <si>
    <t>認知通所介護Ⅱ３２・人欠・延２</t>
  </si>
  <si>
    <t>認知通所介護Ⅱ３３・人欠・延２</t>
  </si>
  <si>
    <t>認知通所介護Ⅱ３４・人欠・延２</t>
  </si>
  <si>
    <t>認知通所介護Ⅱ３５・人欠・延２</t>
  </si>
  <si>
    <t>1日につき</t>
  </si>
  <si>
    <t>夜勤の勤務条件に関する基準を満たさない場合</t>
  </si>
  <si>
    <t>　要介護１</t>
  </si>
  <si>
    <t>　要介護２</t>
  </si>
  <si>
    <t>　要介護３</t>
  </si>
  <si>
    <t>　要介護４</t>
  </si>
  <si>
    <t>　要介護５</t>
  </si>
  <si>
    <t>小規模多機能型居宅介護初期加算</t>
  </si>
  <si>
    <t>ロ 初期加算</t>
  </si>
  <si>
    <t>定員超過の場合</t>
  </si>
  <si>
    <t>1日につき</t>
  </si>
  <si>
    <t>夜間訪問サービス提供体制加算Ⅰ</t>
  </si>
  <si>
    <t>夜間訪問サービス提供体制加算Ⅱ</t>
  </si>
  <si>
    <t>1回につき</t>
  </si>
  <si>
    <t>認知通介サービス提供体制加算Ⅱ</t>
  </si>
  <si>
    <t>認知通介サービス提供体制加算Ⅰ</t>
  </si>
  <si>
    <t>小規模多機能型市町村独自加算２０</t>
  </si>
  <si>
    <t>小多機能市町村独自加算１１日割</t>
  </si>
  <si>
    <t>小多機能市町村独自加算１２日割</t>
  </si>
  <si>
    <t>小多機能市町村独自加算１３日割</t>
  </si>
  <si>
    <t>小多機能市町村独自加算１４日割</t>
  </si>
  <si>
    <t>小多機能市町村独自加算１５日割</t>
  </si>
  <si>
    <t>小多機能市町村独自加算１６日割</t>
  </si>
  <si>
    <t>小多機能市町村独自加算１７日割</t>
  </si>
  <si>
    <t>小多機能市町村独自加算１８日割</t>
  </si>
  <si>
    <t>小多機能市町村独自加算１９日割</t>
  </si>
  <si>
    <t>小多機能市町村独自加算２０日割</t>
  </si>
  <si>
    <t>定期巡回市町村独自加算１</t>
  </si>
  <si>
    <t>定期巡回市町村独自加算２</t>
  </si>
  <si>
    <t>定期巡回市町村独自加算３</t>
  </si>
  <si>
    <t>認知通所介護Ⅱ１５・定超</t>
  </si>
  <si>
    <t>認知通所介護Ⅱ２１・定超</t>
  </si>
  <si>
    <t>認知通所介護Ⅱ２２・定超</t>
  </si>
  <si>
    <t>認知通所介護Ⅱ２３・定超</t>
  </si>
  <si>
    <t>認知通所介護Ⅱ２４・定超</t>
  </si>
  <si>
    <t>認知通所介護Ⅱ２５・定超</t>
  </si>
  <si>
    <t>認知通所介護Ⅱ３１・定超</t>
  </si>
  <si>
    <t>認知通所介護Ⅱ３２・定超</t>
  </si>
  <si>
    <t>認知通所介護Ⅱ３３・定超</t>
  </si>
  <si>
    <t>認知通所介護Ⅱ３４・定超</t>
  </si>
  <si>
    <t>認知通所介護Ⅱ３５・定超</t>
  </si>
  <si>
    <t>認知通所介護Ⅱ３１・定超・延１</t>
  </si>
  <si>
    <t>認知通所介護Ⅱ３２・定超・延１</t>
  </si>
  <si>
    <t>認知通所介護Ⅱ３３・定超・延１</t>
  </si>
  <si>
    <t>認知通所介護Ⅱ３４・定超・延１</t>
  </si>
  <si>
    <t>認知通所介護Ⅱ３５・定超・延１</t>
  </si>
  <si>
    <t>地福祉施設小規模拠点集合施設加算</t>
  </si>
  <si>
    <t>Ⅲ　特定入所者介護サービス費（地域密着型）サービスコード</t>
  </si>
  <si>
    <t>予認通所介護栄養改善加算</t>
  </si>
  <si>
    <t>口腔機能向上加算</t>
  </si>
  <si>
    <t>栄養改善加算</t>
  </si>
  <si>
    <t>（１）介護予防認知症対応型通所介護費（ⅰ）
（単独型）</t>
  </si>
  <si>
    <t>（２）介護予防認知症対応型通所介護費（ⅱ）（併設型）</t>
  </si>
  <si>
    <t>ロ　介護予防認知症対応型通所介護費（Ⅱ）
（共用型）</t>
  </si>
  <si>
    <t>認知通所介護Ⅱ３１・定超・延２</t>
  </si>
  <si>
    <t>認知通所介護Ⅱ３２・定超・延２</t>
  </si>
  <si>
    <t>認知通所介護Ⅱ３３・定超・延２</t>
  </si>
  <si>
    <t>認知通所介護Ⅱ３４・定超・延２</t>
  </si>
  <si>
    <t>認知通所介護Ⅱ３５・定超・延２</t>
  </si>
  <si>
    <t>看護・介護職員が欠員の場合</t>
  </si>
  <si>
    <t>短期共同生活介護Ⅱ３・夜減・欠</t>
  </si>
  <si>
    <t>短期共同生活介護Ⅱ４・欠</t>
  </si>
  <si>
    <t>短期共同生活介護Ⅱ４・夜減・欠</t>
  </si>
  <si>
    <t>短期共同生活介護Ⅱ５・欠</t>
  </si>
  <si>
    <t>短期共同生活介護Ⅱ５・夜減・欠</t>
  </si>
  <si>
    <t>ロ  地域密着型特定施設入居者生活介護（短期利用）サービスコード表</t>
  </si>
  <si>
    <t>地域特定施設夜間看護体制加算</t>
  </si>
  <si>
    <t>予小多機能型事業開始支援加算</t>
  </si>
  <si>
    <t>予認知症共同生活介護Ⅰ２</t>
  </si>
  <si>
    <t>予認知症共同生活介護Ⅱ２</t>
  </si>
  <si>
    <t>予認知症共同生活介護Ⅰ２・超</t>
  </si>
  <si>
    <t>予認知症共同生活介護Ⅱ２・超</t>
  </si>
  <si>
    <t>予認知症共同生活介護Ⅰ２・欠</t>
  </si>
  <si>
    <t>予認知症共同生活介護Ⅱ２・欠</t>
  </si>
  <si>
    <t>予短期共同生活介護Ⅰ２</t>
  </si>
  <si>
    <t>予短期共同生活介護Ⅱ２</t>
  </si>
  <si>
    <t>予短期共同生活介護Ⅰ２・超</t>
  </si>
  <si>
    <t>予短期共同生活介護Ⅱ２・超</t>
  </si>
  <si>
    <t>予短期共同生活介護Ⅰ２・欠</t>
  </si>
  <si>
    <t>予短期共同生活介護Ⅱ２・欠</t>
  </si>
  <si>
    <t>予認知症共同生活介護Ⅰ２・夜</t>
  </si>
  <si>
    <t>予防認知通所介護Ⅰⅱ１２・時減</t>
  </si>
  <si>
    <t>予防認知通所介護Ⅰⅱ１１</t>
  </si>
  <si>
    <t>予防認知通所介護Ⅰⅱ１２</t>
  </si>
  <si>
    <t>小多機能市町村独自加算１日割</t>
  </si>
  <si>
    <t>定期巡回通所利用減算２５</t>
  </si>
  <si>
    <t>ハ 初期加算</t>
  </si>
  <si>
    <t>ヘ 介護職員処遇改善加算</t>
  </si>
  <si>
    <t>夜勤職員配置加算（Ⅰ）イ</t>
  </si>
  <si>
    <t>夜勤職員配置加算（Ⅰ）ロ</t>
  </si>
  <si>
    <t>夜勤職員配置加算（Ⅱ）イ</t>
  </si>
  <si>
    <t>夜勤職員配置加算（Ⅱ）ロ</t>
  </si>
  <si>
    <t>地福祉施設日常生活継続支援加算</t>
  </si>
  <si>
    <t>地福祉施設看護体制加算Ⅰ１</t>
  </si>
  <si>
    <t>地福祉施設看護体制加算Ⅰ２</t>
  </si>
  <si>
    <t>地福祉施設看護体制加算Ⅱ１</t>
  </si>
  <si>
    <t>地福祉施設看護体制加算Ⅱ２</t>
  </si>
  <si>
    <t>地福祉施設夜勤職員配置加算Ⅰ１</t>
  </si>
  <si>
    <t>地福祉施設夜勤職員配置加算Ⅰ２</t>
  </si>
  <si>
    <t>地福祉施設夜勤職員配置加算Ⅱ１</t>
  </si>
  <si>
    <t>地福祉施設夜勤職員配置加算Ⅱ２</t>
  </si>
  <si>
    <t>地福祉施設認知症専門ケア加算Ⅰ</t>
  </si>
  <si>
    <t>地福祉施設認知症専門ケア加算Ⅱ</t>
  </si>
  <si>
    <t>地福祉施設サービス提供体制加算Ⅰ</t>
  </si>
  <si>
    <t>地福祉施設サービス提供体制加算Ⅱ</t>
  </si>
  <si>
    <t>地福祉施設サービス提供体制加算Ⅲ</t>
  </si>
  <si>
    <t>若年性認知症入所者受入加算</t>
  </si>
  <si>
    <t>１月につき</t>
  </si>
  <si>
    <t>(1)死亡日以前４日以上30日以下</t>
  </si>
  <si>
    <t>(2)死亡日以前２日又は３日</t>
  </si>
  <si>
    <t>(3)死亡日</t>
  </si>
  <si>
    <t>地福祉施設看取り介護加算３</t>
  </si>
  <si>
    <t>地福祉施設看取り介護加算１</t>
  </si>
  <si>
    <t>地福祉施設看取り介護加算２</t>
  </si>
  <si>
    <t>予認通所介護若年性認知症受入加算</t>
  </si>
  <si>
    <t>予認通介サービス提供体制加算Ⅰ</t>
  </si>
  <si>
    <t>予認通介サービス提供体制加算Ⅱ</t>
  </si>
  <si>
    <t>ハ 事業開始時支援加算</t>
  </si>
  <si>
    <t>予認知症対応若年性認知症受入加算</t>
  </si>
  <si>
    <t>予認知症対応認知症専門ケア加算Ⅰ</t>
  </si>
  <si>
    <t>予認知症対応認知症専門ケア加算Ⅱ</t>
  </si>
  <si>
    <t>予認知対応サービス提供体制加算Ⅰ</t>
  </si>
  <si>
    <t>予認知対応サービス提供体制加算Ⅱ</t>
  </si>
  <si>
    <t>予認知対応サービス提供体制加算Ⅲ</t>
  </si>
  <si>
    <t>予認知症対応退居時相談援助加算</t>
  </si>
  <si>
    <t>予短期共同サービス提供体制加算Ⅰ</t>
  </si>
  <si>
    <t>予短期共同サービス提供体制加算Ⅱ</t>
  </si>
  <si>
    <t>予短期共同サービス提供体制加算Ⅲ</t>
  </si>
  <si>
    <t>従業者が欠員の場合</t>
  </si>
  <si>
    <t>従業者が欠員の場合</t>
  </si>
  <si>
    <t>従業者が欠員の場合</t>
  </si>
  <si>
    <t>予短期共同若年性認知症受入加算</t>
  </si>
  <si>
    <t>認知症対応型夜間ケア加算Ⅰ</t>
  </si>
  <si>
    <t>認知症対応型夜間ケア加算Ⅱ</t>
  </si>
  <si>
    <t>短期共同生活夜間ケア加算Ⅰ</t>
  </si>
  <si>
    <t>基本夜間対応型訪問介護費（Ⅰ）市町村独自加算
（市町村が定める単位数を算定）</t>
  </si>
  <si>
    <t>基夜間訪問Ⅰ市町村独自加算１日割</t>
  </si>
  <si>
    <t>基夜間訪問Ⅰ市町村独自加算２日割</t>
  </si>
  <si>
    <t>基夜間訪問Ⅰ市町村独自加算３日割</t>
  </si>
  <si>
    <t>基夜間訪問Ⅰ市町村独自加算４日割</t>
  </si>
  <si>
    <t>基夜間訪問Ⅰ市町村独自加算５日割</t>
  </si>
  <si>
    <t>基夜間訪問Ⅰ市町村独自加算６日割</t>
  </si>
  <si>
    <t>小規模多機能３・超・同・少・日割</t>
  </si>
  <si>
    <t>小規模多機能４・超・同・日割</t>
  </si>
  <si>
    <t>小規模多機能４・超・同・少・日割</t>
  </si>
  <si>
    <t>小規模多機能５・超・同・日割</t>
  </si>
  <si>
    <t>小規模多機能５・超・同・少・日割</t>
  </si>
  <si>
    <t>小規模多機能２・欠・同・少・日割</t>
  </si>
  <si>
    <t>小規模多機能３・欠・同・日割</t>
  </si>
  <si>
    <t>小規模多機能３・欠・同・少・日割</t>
  </si>
  <si>
    <t>小規模多機能４・欠・同・日割</t>
  </si>
  <si>
    <t>小規模多機能４・欠・同・少・日割</t>
  </si>
  <si>
    <t>小規模多機能５・欠・同・日割</t>
  </si>
  <si>
    <t>小規模多機能５・欠・同・少・日割</t>
  </si>
  <si>
    <t>認知通所介護若年性認知症受入加算</t>
  </si>
  <si>
    <t>過少サービスに対する減算</t>
  </si>
  <si>
    <t>ハ 認知症加算</t>
  </si>
  <si>
    <t>(1) 訪問看護サービスを行わない場合</t>
  </si>
  <si>
    <t>イ(1)又はロを算定する場合</t>
  </si>
  <si>
    <t>日割計算の場合</t>
  </si>
  <si>
    <t>定期巡回小規模事業所加算日割</t>
  </si>
  <si>
    <t>定期巡回中山間地域等提供加算日割</t>
  </si>
  <si>
    <t>定期巡回随時Ⅰ１１</t>
  </si>
  <si>
    <t>定期巡回随時Ⅰ１２</t>
  </si>
  <si>
    <t>定期巡回随時Ⅰ１３</t>
  </si>
  <si>
    <t>定期巡回随時Ⅰ１４</t>
  </si>
  <si>
    <t>定期巡回随時Ⅰ１５</t>
  </si>
  <si>
    <t>定期巡回随時Ⅰ２１</t>
  </si>
  <si>
    <t>短期共同生活夜間ケア加算Ⅱ</t>
  </si>
  <si>
    <t>予認通所介護Ⅰⅰ３１・定超・延１</t>
  </si>
  <si>
    <t>予認通所介護Ⅰⅰ３２・定超・延１</t>
  </si>
  <si>
    <t>予認通所介護Ⅰⅰ３１・定超・延２</t>
  </si>
  <si>
    <t>予認通所介護Ⅰⅰ３２・定超・延２</t>
  </si>
  <si>
    <t>予認通所介護Ⅰⅱ１１・定超</t>
  </si>
  <si>
    <t>予認通所介護Ⅰⅱ１２・定超</t>
  </si>
  <si>
    <t>予認通所介護Ⅰⅱ２１・定超</t>
  </si>
  <si>
    <t>予認通所介護Ⅰⅱ２２・定超</t>
  </si>
  <si>
    <t>予認通所介護Ⅱ１１・定超</t>
  </si>
  <si>
    <t>予認通所介護Ⅱ１２・定超</t>
  </si>
  <si>
    <t>予認通所介護Ⅱ２１・定超</t>
  </si>
  <si>
    <t>予認通所介護Ⅱ２２・定超</t>
  </si>
  <si>
    <t>予認通所介護Ⅱ３１・定超</t>
  </si>
  <si>
    <t>予認通所介護Ⅱ３２・定超</t>
  </si>
  <si>
    <t>予認通所介護Ⅱ３１・定超・延１</t>
  </si>
  <si>
    <t>予認通所介護Ⅱ３２・定超・延１</t>
  </si>
  <si>
    <t>予認通所介護Ⅱ３１・定超・延２</t>
  </si>
  <si>
    <t>予認通所介護Ⅱ３２・定超・延２</t>
  </si>
  <si>
    <t>予認通所介護Ⅰⅰ１１・人欠</t>
  </si>
  <si>
    <t>定期巡回随時Ⅰ２１・准看</t>
  </si>
  <si>
    <t>定期巡回随時Ⅰ２２</t>
  </si>
  <si>
    <t>定期巡回随時Ⅰ２２・准看</t>
  </si>
  <si>
    <t>定期巡回随時Ⅰ２３</t>
  </si>
  <si>
    <t>定期巡回随時Ⅰ２３・准看</t>
  </si>
  <si>
    <t>定期巡回随時Ⅰ２４</t>
  </si>
  <si>
    <t>定期巡回随時Ⅰ２４・准看</t>
  </si>
  <si>
    <t>定期巡回随時Ⅰ２５</t>
  </si>
  <si>
    <t>定期巡回随時Ⅰ２５・准看</t>
  </si>
  <si>
    <t>定期巡回随時Ⅱ１</t>
  </si>
  <si>
    <t>定期巡回随時Ⅱ２</t>
  </si>
  <si>
    <t>定期巡回随時Ⅱ３</t>
  </si>
  <si>
    <t>定期巡回随時Ⅱ４</t>
  </si>
  <si>
    <t>定期巡回随時Ⅱ５</t>
  </si>
  <si>
    <t>定期巡回随時Ⅰ１１・日割</t>
  </si>
  <si>
    <t>定期巡回随時Ⅰ１２・日割</t>
  </si>
  <si>
    <t>定期巡回随時Ⅰ１３・日割</t>
  </si>
  <si>
    <t>定期巡回随時Ⅰ１４・日割</t>
  </si>
  <si>
    <t>定期巡回随時Ⅰ１５・日割</t>
  </si>
  <si>
    <t>定期巡回随時Ⅰ２１・日割</t>
  </si>
  <si>
    <t>定期巡回随時Ⅰ２１・准看・日割</t>
  </si>
  <si>
    <t>定期巡回随時Ⅰ２２・日割</t>
  </si>
  <si>
    <t>定期巡回随時Ⅰ２２・准看・日割</t>
  </si>
  <si>
    <t>定期巡回随時Ⅰ２３・日割</t>
  </si>
  <si>
    <t>定期巡回随時Ⅰ２３・准看・日割</t>
  </si>
  <si>
    <t>定期巡回随時Ⅰ２４・日割</t>
  </si>
  <si>
    <t>定期巡回随時Ⅰ２４・准看・日割</t>
  </si>
  <si>
    <t>定期巡回随時Ⅰ２５・日割</t>
  </si>
  <si>
    <t>定期巡回随時Ⅰ２５・准看・日割</t>
  </si>
  <si>
    <t>定期巡回随時Ⅱ１・日割</t>
  </si>
  <si>
    <t>定期巡回随時Ⅱ２・日割</t>
  </si>
  <si>
    <t>定期巡回随時Ⅱ３・日割</t>
  </si>
  <si>
    <t>定期巡回随時Ⅱ４・日割</t>
  </si>
  <si>
    <t>定期巡回随時Ⅱ５・日割</t>
  </si>
  <si>
    <t>ニ 看護職員配置加算</t>
  </si>
  <si>
    <t>ホ 事業開始時支援加算</t>
  </si>
  <si>
    <t>認知症対応型若年性認知症受入加算</t>
  </si>
  <si>
    <t>小規模多機能型認知症加算Ⅰ</t>
  </si>
  <si>
    <t>小規模多機能型認知症加算Ⅱ</t>
  </si>
  <si>
    <t>小規模多機能型看護職員配置加算Ⅰ</t>
  </si>
  <si>
    <t>小規模多機能型看護職員配置加算Ⅱ</t>
  </si>
  <si>
    <t>小多機能型サービス提供体制加算Ⅰ</t>
  </si>
  <si>
    <t>小多機能型サービス提供体制加算Ⅱ</t>
  </si>
  <si>
    <t>小多機能型サービス提供体制加算Ⅲ</t>
  </si>
  <si>
    <t>認知症対応型退居時相談援助加算</t>
  </si>
  <si>
    <t>認知症対応型認知症専門ケア加算Ⅰ</t>
  </si>
  <si>
    <t>認知症対応型認知症専門ケア加算Ⅱ</t>
  </si>
  <si>
    <t>認知症対応サービス提供体制加算Ⅰ</t>
  </si>
  <si>
    <t>認知症対応サービス提供体制加算Ⅱ</t>
  </si>
  <si>
    <t>認知症対応サービス提供体制加算Ⅲ</t>
  </si>
  <si>
    <t>短期共同生活若年性認知症受入加算</t>
  </si>
  <si>
    <t>短期共同サービス提供体制加算Ⅰ</t>
  </si>
  <si>
    <t>短期共同サービス提供体制加算Ⅱ</t>
  </si>
  <si>
    <t>短期共同サービス提供体制加算Ⅲ</t>
  </si>
  <si>
    <t>認知症行動・心理症状緊急対応加算（7日間限度）</t>
  </si>
  <si>
    <t>短期共同生活認知症緊急対応加算</t>
  </si>
  <si>
    <t>地域特定施設個別機能訓練加算</t>
  </si>
  <si>
    <t>地域特定施設医療機関連携加算</t>
  </si>
  <si>
    <t>看護体制加算</t>
  </si>
  <si>
    <t>看護体制加算（Ⅰ）イ</t>
  </si>
  <si>
    <t>看護体制加算（Ⅰ）ロ</t>
  </si>
  <si>
    <t>看護体制加算（Ⅱ）イ</t>
  </si>
  <si>
    <t>看護体制加算（Ⅱ）ロ</t>
  </si>
  <si>
    <t>夜勤職員配置加算</t>
  </si>
  <si>
    <t>＜多床室（平成24年4月1日後に新設）＞</t>
  </si>
  <si>
    <t>経過的地域密着型介護福祉施設サービス費(Ⅱ)</t>
  </si>
  <si>
    <t>経過的地域密着型介護福祉施設サービス費(Ⅲ)</t>
  </si>
  <si>
    <t>旧措置入所者経過的地域密着型介護福祉施設サービス費(Ⅱ)</t>
  </si>
  <si>
    <t>旧措置入所者経過的地域密着型介護福祉施設サービス費(Ⅲ)</t>
  </si>
  <si>
    <t>地福祉施設Ⅱ１</t>
  </si>
  <si>
    <t>地福祉施設Ⅱ１・夜減</t>
  </si>
  <si>
    <t>地福祉施設Ⅱ２</t>
  </si>
  <si>
    <t>地福祉施設Ⅱ２・夜減</t>
  </si>
  <si>
    <t>地福祉施設Ⅱ３</t>
  </si>
  <si>
    <t>地福祉施設Ⅱ３・夜減</t>
  </si>
  <si>
    <t>地福祉施設Ⅱ４</t>
  </si>
  <si>
    <t>地福祉施設Ⅱ４・夜減</t>
  </si>
  <si>
    <t>地福祉施設Ⅱ５</t>
  </si>
  <si>
    <t>地福祉施設Ⅱ５・夜減</t>
  </si>
  <si>
    <t>地福祉施設Ⅲ１</t>
  </si>
  <si>
    <t>地福祉施設Ⅲ１・夜減</t>
  </si>
  <si>
    <t>地福祉施設Ⅲ２</t>
  </si>
  <si>
    <t>地福祉施設Ⅲ２・夜減</t>
  </si>
  <si>
    <t>地福祉施設Ⅲ３</t>
  </si>
  <si>
    <t>地福祉施設Ⅲ３・夜減</t>
  </si>
  <si>
    <t>地福祉施設Ⅲ４</t>
  </si>
  <si>
    <t>地福祉施設Ⅲ４・夜減</t>
  </si>
  <si>
    <t>地福祉施設Ⅲ５</t>
  </si>
  <si>
    <t>地福祉施設Ⅲ５・夜減</t>
  </si>
  <si>
    <t>地経福祉施設Ⅱ１</t>
  </si>
  <si>
    <t>地経福祉施設Ⅱ１・夜減</t>
  </si>
  <si>
    <t>地経福祉施設Ⅱ２</t>
  </si>
  <si>
    <t>地経福祉施設Ⅱ２・夜減</t>
  </si>
  <si>
    <t>地経福祉施設Ⅱ３</t>
  </si>
  <si>
    <t>地経福祉施設Ⅱ３・夜減</t>
  </si>
  <si>
    <t>地経福祉施設Ⅱ４</t>
  </si>
  <si>
    <t>地経福祉施設Ⅱ４・夜減</t>
  </si>
  <si>
    <t>地経福祉施設Ⅱ５</t>
  </si>
  <si>
    <t>地経福祉施設Ⅱ５・夜減</t>
  </si>
  <si>
    <t>地旧措置施設Ⅱ１</t>
  </si>
  <si>
    <t>地旧措置施設Ⅱ１・夜減</t>
  </si>
  <si>
    <t>地旧措置施設Ⅱ２</t>
  </si>
  <si>
    <t>地旧措置施設Ⅱ２・夜減</t>
  </si>
  <si>
    <t>地旧措置施設Ⅱ３</t>
  </si>
  <si>
    <t>地旧措置施設Ⅱ３・夜減</t>
  </si>
  <si>
    <t>地経福祉施設Ⅲ１</t>
  </si>
  <si>
    <t>地経福祉施設Ⅲ１・夜減</t>
  </si>
  <si>
    <t>地経福祉施設Ⅲ２</t>
  </si>
  <si>
    <t>地経福祉施設Ⅲ２・夜減</t>
  </si>
  <si>
    <t>地経福祉施設Ⅲ３</t>
  </si>
  <si>
    <t>地経福祉施設Ⅲ３・夜減</t>
  </si>
  <si>
    <t>地経福祉施設Ⅲ４</t>
  </si>
  <si>
    <t>地経福祉施設Ⅲ４・夜減</t>
  </si>
  <si>
    <t>地経福祉施設Ⅲ５</t>
  </si>
  <si>
    <t>地経福祉施設Ⅲ５・夜減</t>
  </si>
  <si>
    <t>地旧措置施設Ⅲ１</t>
  </si>
  <si>
    <t>地旧措置施設Ⅲ１・夜減</t>
  </si>
  <si>
    <t>地旧措置施設Ⅲ２</t>
  </si>
  <si>
    <t>地旧措置施設Ⅲ２・夜減</t>
  </si>
  <si>
    <t>地旧措置施設Ⅲ３</t>
  </si>
  <si>
    <t>地旧措置施設Ⅲ３・夜減</t>
  </si>
  <si>
    <t>地福祉施設Ⅱ１・定超</t>
  </si>
  <si>
    <t>地福祉施設Ⅱ１・夜減・定超</t>
  </si>
  <si>
    <t>地福祉施設Ⅱ２・定超</t>
  </si>
  <si>
    <t>地福祉施設Ⅱ２・夜減・定超</t>
  </si>
  <si>
    <t>地福祉施設Ⅱ３・定超</t>
  </si>
  <si>
    <t>地福祉施設Ⅱ３・夜減・定超</t>
  </si>
  <si>
    <t>地福祉施設Ⅱ４・定超</t>
  </si>
  <si>
    <t>地福祉施設Ⅱ４・夜減・定超</t>
  </si>
  <si>
    <t>地福祉施設Ⅱ５・定超</t>
  </si>
  <si>
    <t>地福祉施設Ⅱ５・夜減・定超</t>
  </si>
  <si>
    <t>地経福祉施設Ⅱ１・定超</t>
  </si>
  <si>
    <t>地経福祉施設Ⅱ１・夜減・定超</t>
  </si>
  <si>
    <t>地経福祉施設Ⅱ２・定超</t>
  </si>
  <si>
    <t>地経福祉施設Ⅱ２・夜減・定超</t>
  </si>
  <si>
    <t>地経福祉施設Ⅱ３・定超</t>
  </si>
  <si>
    <t>地経福祉施設Ⅱ３・夜減・定超</t>
  </si>
  <si>
    <t>地経福祉施設Ⅱ４・定超</t>
  </si>
  <si>
    <t>地経福祉施設Ⅱ４・夜減・定超</t>
  </si>
  <si>
    <t>地経福祉施設Ⅱ５・定超</t>
  </si>
  <si>
    <t>地経福祉施設Ⅱ５・夜減・定超</t>
  </si>
  <si>
    <t>地旧施設Ⅱ１・定超</t>
  </si>
  <si>
    <t>地旧施設Ⅱ１・夜減・定超</t>
  </si>
  <si>
    <t>地旧施設Ⅱ２・定超</t>
  </si>
  <si>
    <t>地旧施設Ⅱ２・夜減・定超</t>
  </si>
  <si>
    <t>地旧施設Ⅱ３・定超</t>
  </si>
  <si>
    <t>地旧施設Ⅱ３・夜減・定超</t>
  </si>
  <si>
    <t>地福祉施設Ⅲ１・定超</t>
  </si>
  <si>
    <t>地福祉施設Ⅲ１・夜減・定超</t>
  </si>
  <si>
    <t>地福祉施設Ⅲ２・定超</t>
  </si>
  <si>
    <t>地福祉施設Ⅲ２・夜減・定超</t>
  </si>
  <si>
    <t>地福祉施設Ⅲ３・定超</t>
  </si>
  <si>
    <t>地福祉施設Ⅲ３・夜減・定超</t>
  </si>
  <si>
    <t>地福祉施設Ⅲ４・定超</t>
  </si>
  <si>
    <t>地福祉施設Ⅲ４・夜減・定超</t>
  </si>
  <si>
    <t>地福祉施設Ⅲ５・定超</t>
  </si>
  <si>
    <t>地福祉施設Ⅲ５・夜減・定超</t>
  </si>
  <si>
    <t>地経福祉施設Ⅲ１・定超</t>
  </si>
  <si>
    <t>地経福祉施設Ⅲ１・夜減・定超</t>
  </si>
  <si>
    <t>地経福祉施設Ⅲ２・定超</t>
  </si>
  <si>
    <t>地経福祉施設Ⅲ２・夜減・定超</t>
  </si>
  <si>
    <t>地経福祉施設Ⅲ３・定超</t>
  </si>
  <si>
    <t>地経福祉施設Ⅲ３・夜減・定超</t>
  </si>
  <si>
    <t>地経福祉施設Ⅲ４・定超</t>
  </si>
  <si>
    <t>地経福祉施設Ⅲ４・夜減・定超</t>
  </si>
  <si>
    <t>地経福祉施設Ⅲ５・定超</t>
  </si>
  <si>
    <t>地経福祉施設Ⅲ５・夜減・定超</t>
  </si>
  <si>
    <t>地旧施設Ⅲ１・定超</t>
  </si>
  <si>
    <t>地旧施設Ⅲ１・夜減・定超</t>
  </si>
  <si>
    <t>地旧施設Ⅲ２・定超</t>
  </si>
  <si>
    <t>地旧施設Ⅲ２・夜減・定超</t>
  </si>
  <si>
    <t>地旧施設Ⅲ３・定超</t>
  </si>
  <si>
    <t>地旧施設Ⅲ３・夜減・定超</t>
  </si>
  <si>
    <t>地福祉施設Ⅱ１・人欠</t>
  </si>
  <si>
    <t>地福祉施設Ⅱ１・夜減・人欠</t>
  </si>
  <si>
    <t>地福祉施設Ⅱ２・人欠</t>
  </si>
  <si>
    <t>地福祉施設Ⅱ２・夜減・人欠</t>
  </si>
  <si>
    <t>地福祉施設Ⅱ３・人欠</t>
  </si>
  <si>
    <t>地福祉施設Ⅱ３・夜減・人欠</t>
  </si>
  <si>
    <t>地福祉施設Ⅱ４・人欠</t>
  </si>
  <si>
    <t>地福祉施設Ⅱ４・夜減・人欠</t>
  </si>
  <si>
    <t>地福祉施設Ⅱ５・人欠</t>
  </si>
  <si>
    <t>地福祉施設Ⅱ５・夜減・人欠</t>
  </si>
  <si>
    <t>地経福祉施設Ⅱ１・人欠</t>
  </si>
  <si>
    <t>地経福祉施設Ⅱ１・夜減・人欠</t>
  </si>
  <si>
    <t>地経福祉施設Ⅱ２・人欠</t>
  </si>
  <si>
    <t>地経福祉施設Ⅱ２・夜減・人欠</t>
  </si>
  <si>
    <t>地経福祉施設Ⅱ３・人欠</t>
  </si>
  <si>
    <t>地経福祉施設Ⅱ３・夜減・人欠</t>
  </si>
  <si>
    <t>地経福祉施設Ⅱ４・人欠</t>
  </si>
  <si>
    <t>地経福祉施設Ⅱ４・夜減・人欠</t>
  </si>
  <si>
    <t>地経福祉施設Ⅱ５・人欠</t>
  </si>
  <si>
    <t>地経福祉施設Ⅱ５・夜減・人欠</t>
  </si>
  <si>
    <t>地旧施設Ⅱ１・人欠</t>
  </si>
  <si>
    <t>地旧施設Ⅱ１・夜減・人欠</t>
  </si>
  <si>
    <t>地旧施設Ⅱ２・人欠</t>
  </si>
  <si>
    <t>地旧施設Ⅱ２・夜減・人欠</t>
  </si>
  <si>
    <t>地旧施設Ⅱ３・人欠</t>
  </si>
  <si>
    <t>地旧施設Ⅱ３・夜減・人欠</t>
  </si>
  <si>
    <t>地福祉施設Ⅲ１・人欠</t>
  </si>
  <si>
    <t>地福祉施設Ⅲ１・夜減・人欠</t>
  </si>
  <si>
    <t>地福祉施設Ⅲ２・人欠</t>
  </si>
  <si>
    <t>地福祉施設Ⅲ２・夜減・人欠</t>
  </si>
  <si>
    <t>地福祉施設Ⅲ３・人欠</t>
  </si>
  <si>
    <t>短期地域特定施設夜間看護体制加算</t>
  </si>
  <si>
    <t>夜間看護体制加算</t>
  </si>
  <si>
    <t>予認知症対応夜間ケア加算Ⅰ</t>
  </si>
  <si>
    <t>予認知症対応夜間ケア加算Ⅱ</t>
  </si>
  <si>
    <t>予短期共同夜間ケア加算Ⅱ</t>
  </si>
  <si>
    <t>予短期共同夜間ケア加算Ⅰ</t>
  </si>
  <si>
    <t>地域特定施設生活介護２・人欠</t>
  </si>
  <si>
    <t>地域特定施設生活介護３・人欠</t>
  </si>
  <si>
    <t>地域特定施設生活介護４・人欠</t>
  </si>
  <si>
    <t>地域特定施設生活介護５・人欠</t>
  </si>
  <si>
    <t>短期地域特定施設生活介護２・人欠</t>
  </si>
  <si>
    <t>短期地域特定施設生活介護３・人欠</t>
  </si>
  <si>
    <t>短期地域特定施設生活介護４・人欠</t>
  </si>
  <si>
    <t>短期地域特定施設生活介護５・人欠</t>
  </si>
  <si>
    <t>予短期共同認知症緊急対応加算</t>
  </si>
  <si>
    <t>単位加算</t>
  </si>
  <si>
    <t>認知症対応型医療連携体制加算</t>
  </si>
  <si>
    <t>二　医療連携体制加算</t>
  </si>
  <si>
    <t>介護従業者が欠員の場合</t>
  </si>
  <si>
    <t>登録期間が１月に満たない場合（日割計算用サービスコード）</t>
  </si>
  <si>
    <t>地域特定施設生活介護１</t>
  </si>
  <si>
    <t>イ 地域密着型特定施設入居者生活介護費</t>
  </si>
  <si>
    <t>　要介護１</t>
  </si>
  <si>
    <t>地域特定施設生活介護２</t>
  </si>
  <si>
    <t>　要介護２</t>
  </si>
  <si>
    <t>地域特定施設生活介護３</t>
  </si>
  <si>
    <t>　要介護３</t>
  </si>
  <si>
    <t>地域特定施設生活介護４</t>
  </si>
  <si>
    <t>　要介護４</t>
  </si>
  <si>
    <t>　要介護５</t>
  </si>
  <si>
    <t>地福祉施設Ⅰ１</t>
  </si>
  <si>
    <t>地福祉施設Ⅰ１・夜減</t>
  </si>
  <si>
    <t>×</t>
  </si>
  <si>
    <t>地福祉施設Ⅰ２</t>
  </si>
  <si>
    <t>地福祉施設Ⅰ２・夜減</t>
  </si>
  <si>
    <t>地福祉施設Ⅰ３</t>
  </si>
  <si>
    <t>地福祉施設Ⅰ３・夜減</t>
  </si>
  <si>
    <t>地福祉施設Ⅰ４</t>
  </si>
  <si>
    <t>地福祉施設Ⅰ４・夜減</t>
  </si>
  <si>
    <t>地福祉施設Ⅰ５</t>
  </si>
  <si>
    <t>地福祉施設Ⅰ５・夜減</t>
  </si>
  <si>
    <t>イ　認知症対応型共同生活介護（短期利用以外）サービスコード表</t>
  </si>
  <si>
    <t>（一）３時間以上５時間未満</t>
  </si>
  <si>
    <t>（二）５時間以上７時間未満</t>
  </si>
  <si>
    <t>（三）７時間以上９時間未満</t>
  </si>
  <si>
    <t>９時間以上１０時間未満</t>
  </si>
  <si>
    <t>１０時間以上１１時間未満</t>
  </si>
  <si>
    <t>１１時間以上１２時間未満</t>
  </si>
  <si>
    <t>（１）３時間以上５時間未満</t>
  </si>
  <si>
    <t>（２）５時間以上７時間未満</t>
  </si>
  <si>
    <t>(一)３時間以上５時間未満</t>
  </si>
  <si>
    <t>(二)５時間以上７時間未満</t>
  </si>
  <si>
    <t>(三)７時間以上９時間未満</t>
  </si>
  <si>
    <t>１０時間以上</t>
  </si>
  <si>
    <t>１１時間以上</t>
  </si>
  <si>
    <t>(1)介護職員処遇改善加算（Ⅰ）</t>
  </si>
  <si>
    <t>(2)介護職員処遇改善加算（Ⅱ）</t>
  </si>
  <si>
    <t>(3)介護職員処遇改善加算（Ⅲ）</t>
  </si>
  <si>
    <t>ニ 介護職員処遇改善加算</t>
  </si>
  <si>
    <t>定期巡回サービス費</t>
  </si>
  <si>
    <t>随時訪問サービス費（Ⅰ）</t>
  </si>
  <si>
    <t>随時訪問サービス費（Ⅱ）</t>
  </si>
  <si>
    <t>夜間訪問介護Ⅰ随時訪問Ⅰ</t>
  </si>
  <si>
    <t>ロ　認知症対応型共同生活介護（短期利用）サービスコード表</t>
  </si>
  <si>
    <t>世話を行う場合</t>
  </si>
  <si>
    <t>ロ　介護予防認知症対応型共同生活介護（短期利用）サービスコード表</t>
  </si>
  <si>
    <t>イ　介護予防認知症対応型共同生活介護（短期利用以外）サービスコード表</t>
  </si>
  <si>
    <t>地旧措置施設Ⅰ１</t>
  </si>
  <si>
    <t>地旧措置施設Ⅰ１・夜減</t>
  </si>
  <si>
    <t>地旧措置施設Ⅰ２</t>
  </si>
  <si>
    <t>地旧措置施設Ⅰ２・夜減</t>
  </si>
  <si>
    <t>地旧措置施設Ⅰ３</t>
  </si>
  <si>
    <t>地旧措置施設Ⅰ３・夜減</t>
  </si>
  <si>
    <t>地ユ型福祉施設Ⅰ１</t>
  </si>
  <si>
    <t>地ユ型福祉施設Ⅰ１・夜減</t>
  </si>
  <si>
    <t>夜勤の勤務条件に関する基準</t>
  </si>
  <si>
    <t>地ユ型福祉施設Ⅰ１・夜減・未減</t>
  </si>
  <si>
    <t>地ユ型福祉施設Ⅰ２</t>
  </si>
  <si>
    <t>＜ユニット型個室＞</t>
  </si>
  <si>
    <t>地ユ型福祉施設Ⅰ２・未減</t>
  </si>
  <si>
    <t>地ユ型福祉施設Ⅰ２・夜減</t>
  </si>
  <si>
    <t>地ユ型福祉施設Ⅰ２・夜減・未減</t>
  </si>
  <si>
    <t>地ユ型福祉施設Ⅰ３</t>
  </si>
  <si>
    <t>地ユ型福祉施設Ⅰ３・未減</t>
  </si>
  <si>
    <t>地ユ型福祉施設Ⅰ３・夜減</t>
  </si>
  <si>
    <t>地ユ型福祉施設Ⅰ３・夜減・未減</t>
  </si>
  <si>
    <t>地ユ型福祉施設Ⅰ４</t>
  </si>
  <si>
    <t>地ユ型福祉施設Ⅰ４・未減</t>
  </si>
  <si>
    <t>地ユ型福祉施設Ⅰ４・夜減</t>
  </si>
  <si>
    <t>地ユ型福祉施設Ⅰ４・夜減・未減</t>
  </si>
  <si>
    <t>地ユ型福祉施設Ⅰ５</t>
  </si>
  <si>
    <t>地ユ型福祉施設Ⅰ５・未減</t>
  </si>
  <si>
    <t>地ユ型福祉施設Ⅰ５・夜減</t>
  </si>
  <si>
    <t>地ユ型福祉施設Ⅰ５・夜減・未減</t>
  </si>
  <si>
    <t>地ユ型福祉施設Ⅱ１</t>
  </si>
  <si>
    <t>地ユ型福祉施設Ⅱ１・未減</t>
  </si>
  <si>
    <t>地ユ型福祉施設Ⅱ１・夜減</t>
  </si>
  <si>
    <t>地ユ型福祉施設Ⅱ１・夜減・未減</t>
  </si>
  <si>
    <t>地ユ型福祉施設Ⅱ２</t>
  </si>
  <si>
    <t>地ユ型福祉施設Ⅱ２・未減</t>
  </si>
  <si>
    <t>地ユ型福祉施設Ⅱ２・夜減</t>
  </si>
  <si>
    <t>地ユ型福祉施設Ⅱ２・夜減・未減</t>
  </si>
  <si>
    <t>地ユ型福祉施設Ⅱ３</t>
  </si>
  <si>
    <t>地ユ型福祉施設Ⅱ３・未減</t>
  </si>
  <si>
    <t>地ユ型福祉施設Ⅱ３・夜減</t>
  </si>
  <si>
    <t>地ユ型福祉施設Ⅱ３・夜減・未減</t>
  </si>
  <si>
    <t>地ユ型福祉施設Ⅱ４</t>
  </si>
  <si>
    <t>地ユ型福祉施設Ⅱ４・未減</t>
  </si>
  <si>
    <t>地ユ型福祉施設Ⅱ４・夜減</t>
  </si>
  <si>
    <t>地ユ型福祉施設Ⅱ４・夜減・未減</t>
  </si>
  <si>
    <t>地ユ型福祉施設Ⅱ５</t>
  </si>
  <si>
    <t>地ユ型福祉施設Ⅱ５・未減</t>
  </si>
  <si>
    <t>地ユ型福祉施設Ⅱ５・夜減</t>
  </si>
  <si>
    <t>地ユ型旧措置施設Ⅰ１</t>
  </si>
  <si>
    <t>地ユ型旧措置施設Ⅰ１・未減</t>
  </si>
  <si>
    <t>地ユ型旧措置施設Ⅰ１・夜減</t>
  </si>
  <si>
    <t>地ユ型旧措置施設Ⅰ２</t>
  </si>
  <si>
    <t>地ユ型旧措置施設Ⅰ２・未減</t>
  </si>
  <si>
    <t>地ユ型旧措置施設Ⅰ２・夜減</t>
  </si>
  <si>
    <t>地ユ型旧措置施設Ⅰ３</t>
  </si>
  <si>
    <t>地ユ型旧措置施設Ⅰ３・未減</t>
  </si>
  <si>
    <t>地ユ型旧措置施設Ⅰ３・夜減</t>
  </si>
  <si>
    <t>地ユ型旧措置施設Ⅱ１</t>
  </si>
  <si>
    <t>地ユ型旧措置施設Ⅱ１・未減</t>
  </si>
  <si>
    <t>地ユ型旧措置施設Ⅱ１・夜減</t>
  </si>
  <si>
    <t>地ユ型旧措置施設Ⅱ２</t>
  </si>
  <si>
    <t>地ユ型旧措置施設Ⅱ２・未減</t>
  </si>
  <si>
    <t>地ユ型旧措置施設Ⅱ２・夜減</t>
  </si>
  <si>
    <t>地ユ型旧措置施設Ⅱ３</t>
  </si>
  <si>
    <t>地ユ型旧措置施設Ⅱ３・未減</t>
  </si>
  <si>
    <t>夜間訪問介護Ⅰ基本・日割</t>
  </si>
  <si>
    <t>基本夜間対応型訪問介護費（Ⅰ）市町村独自加算
（市町村が定める単位数を算定）</t>
  </si>
  <si>
    <t>夜間対応型訪問介護費（Ⅱ）
市町村独自加算
（市町村が定める単位数を算定）</t>
  </si>
  <si>
    <t>小規模多機能型居宅介護費
市町村独自加算
（市町村が定める単位数を算定）</t>
  </si>
  <si>
    <t>地ユ型福祉施設Ⅰ２・超</t>
  </si>
  <si>
    <t>地ユ型福祉施設Ⅰ２・超・未</t>
  </si>
  <si>
    <t>地ユ型福祉施設Ⅰ２・夜・超</t>
  </si>
  <si>
    <t>地ユ型福祉施設Ⅰ２・夜・超・未</t>
  </si>
  <si>
    <t>地ユ型福祉施設Ⅰ３・超</t>
  </si>
  <si>
    <t>地ユ型福祉施設Ⅰ３・超・未</t>
  </si>
  <si>
    <t>地ユ型福祉施設Ⅰ３・夜・超</t>
  </si>
  <si>
    <t>地ユ型福祉施設Ⅰ３・夜・超・未</t>
  </si>
  <si>
    <t>地ユ型福祉施設Ⅰ４・超</t>
  </si>
  <si>
    <t>地ユ型福祉施設Ⅰ４・超・未</t>
  </si>
  <si>
    <t>短期共同生活医療連携体制加算</t>
  </si>
  <si>
    <t>地ユ型福祉施設Ⅰ４・夜・超</t>
  </si>
  <si>
    <t>地ユ型福祉施設Ⅰ４・夜・超・未</t>
  </si>
  <si>
    <t>地ユ型福祉施設Ⅰ５・超</t>
  </si>
  <si>
    <t>地ユ型福祉施設Ⅰ５・超・未</t>
  </si>
  <si>
    <t>地ユ型福祉施設Ⅰ５・夜・超</t>
  </si>
  <si>
    <t>地ユ型福祉施設Ⅰ５・夜・超・未</t>
  </si>
  <si>
    <t>地ユ型福祉施設Ⅱ１・超</t>
  </si>
  <si>
    <t>地ユ型福祉施設Ⅱ１・超・未</t>
  </si>
  <si>
    <t>地ユ型福祉施設Ⅱ１・夜・超</t>
  </si>
  <si>
    <t>地ユ型福祉施設Ⅱ１・夜・超・未</t>
  </si>
  <si>
    <t>地ユ型福祉施設Ⅱ２・超</t>
  </si>
  <si>
    <t>地ユ型福祉施設Ⅱ２・超・未</t>
  </si>
  <si>
    <t>地ユ型福祉施設Ⅱ２・夜・超</t>
  </si>
  <si>
    <t>地ユ型福祉施設Ⅱ２・夜・超・未</t>
  </si>
  <si>
    <t>地ユ型福祉施設Ⅱ３・超</t>
  </si>
  <si>
    <t>地ユ型福祉施設Ⅱ３・超・未</t>
  </si>
  <si>
    <t>地ユ型福祉施設Ⅱ３・夜・超</t>
  </si>
  <si>
    <t>地ユ型福祉施設Ⅱ３・夜・超・未</t>
  </si>
  <si>
    <t>地ユ型福祉施設Ⅱ４・超</t>
  </si>
  <si>
    <t>地ユ型福祉施設Ⅱ４・超・未</t>
  </si>
  <si>
    <t>地ユ型福祉施設Ⅱ４・夜・超</t>
  </si>
  <si>
    <t>地ユ型福祉施設Ⅱ４・夜・超・未</t>
  </si>
  <si>
    <t>地ユ型福祉施設Ⅱ５・超</t>
  </si>
  <si>
    <t>地ユ型福祉施設Ⅱ５・超・未</t>
  </si>
  <si>
    <t>地ユ型福祉施設Ⅱ５・夜・超</t>
  </si>
  <si>
    <t>地ユ型福祉施設Ⅱ５・夜・超・未</t>
  </si>
  <si>
    <t>地ユ型旧施設Ⅰ１・超</t>
  </si>
  <si>
    <t>地ユ型旧施設Ⅰ１・超・未</t>
  </si>
  <si>
    <t>地ユ型旧施設Ⅰ１・夜・超</t>
  </si>
  <si>
    <t>認知通所介護栄養改善加算</t>
  </si>
  <si>
    <t>地ユ型旧施設Ⅰ１・夜・超・未</t>
  </si>
  <si>
    <t>地ユ型旧施設Ⅰ２・超</t>
  </si>
  <si>
    <t>地ユ型旧施設Ⅰ２・超・未</t>
  </si>
  <si>
    <t>地ユ型旧施設Ⅰ２・夜・超</t>
  </si>
  <si>
    <t>地ユ型旧施設Ⅰ２・夜・超・未</t>
  </si>
  <si>
    <t>地ユ型旧施設Ⅰ３・超</t>
  </si>
  <si>
    <t>地ユ型旧施設Ⅰ３・超・未</t>
  </si>
  <si>
    <t>地ユ型旧施設Ⅰ３・夜・超</t>
  </si>
  <si>
    <t>地ユ型旧施設Ⅰ３・夜・超・未</t>
  </si>
  <si>
    <t>地ユ型旧施設Ⅱ１・超</t>
  </si>
  <si>
    <t>地ユ型旧施設Ⅱ１・超・未</t>
  </si>
  <si>
    <t>地ユ型旧施設Ⅱ１・夜・超</t>
  </si>
  <si>
    <t>地ユ型旧施設Ⅱ１・夜・超・未</t>
  </si>
  <si>
    <t>地ユ型旧施設Ⅱ２・超</t>
  </si>
  <si>
    <t>地ユ型旧施設Ⅱ２・超・未</t>
  </si>
  <si>
    <t>地ユ型旧施設Ⅱ２・夜・超</t>
  </si>
  <si>
    <t>地ユ型旧施設Ⅱ２・夜・超・未</t>
  </si>
  <si>
    <t>地ユ型旧施設Ⅱ３・超</t>
  </si>
  <si>
    <t>地ユ型旧施設Ⅱ３・超・未</t>
  </si>
  <si>
    <t>地ユ型旧施設Ⅱ３・夜・超</t>
  </si>
  <si>
    <t>地ユ型旧施設Ⅱ３・夜・超・未</t>
  </si>
  <si>
    <t>１日につき</t>
  </si>
  <si>
    <t>地福祉施設Ⅰ１・人欠</t>
  </si>
  <si>
    <t>介護・看護職員又は介護支援専門員が欠員の場合</t>
  </si>
  <si>
    <t>地福祉施設Ⅰ１・夜減・人欠</t>
  </si>
  <si>
    <t>地福祉施設Ⅰ２・人欠</t>
  </si>
  <si>
    <t>地福祉施設Ⅰ２・夜減・人欠</t>
  </si>
  <si>
    <t>地福祉施設Ⅰ３・人欠</t>
  </si>
  <si>
    <t>地福祉施設Ⅰ３・夜減・人欠</t>
  </si>
  <si>
    <t>地福祉施設Ⅰ４・人欠</t>
  </si>
  <si>
    <t>地福祉施設Ⅰ４・夜減・人欠</t>
  </si>
  <si>
    <t>地福祉施設Ⅰ５・人欠</t>
  </si>
  <si>
    <t>地福祉施設Ⅰ５・夜減・人欠</t>
  </si>
  <si>
    <t>地旧施設Ⅰ１・人欠</t>
  </si>
  <si>
    <t>地旧施設Ⅰ１・夜減・人欠</t>
  </si>
  <si>
    <t>地旧施設Ⅰ２・人欠</t>
  </si>
  <si>
    <t>地旧施設Ⅰ２・夜減・人欠</t>
  </si>
  <si>
    <t>地旧施設Ⅰ３・人欠</t>
  </si>
  <si>
    <t>地旧施設Ⅰ３・夜減・人欠</t>
  </si>
  <si>
    <t>地ユ型福祉施設Ⅰ１・欠</t>
  </si>
  <si>
    <t>地ユ型福祉施設Ⅰ１・欠・未</t>
  </si>
  <si>
    <t>地ユ型福祉施設Ⅰ１・夜・欠</t>
  </si>
  <si>
    <t>地ユ型福祉施設Ⅰ１・夜・欠・未</t>
  </si>
  <si>
    <t>地ユ型福祉施設Ⅰ２・欠</t>
  </si>
  <si>
    <t>地ユ型福祉施設Ⅰ２・欠・未</t>
  </si>
  <si>
    <t>地ユ型福祉施設Ⅰ２・夜・欠</t>
  </si>
  <si>
    <t>地ユ型福祉施設Ⅰ２・夜・欠・未</t>
  </si>
  <si>
    <t>地ユ型福祉施設Ⅰ３・欠</t>
  </si>
  <si>
    <t>地ユ型福祉施設Ⅰ３・欠・未</t>
  </si>
  <si>
    <t>地ユ型福祉施設Ⅰ３・夜・欠</t>
  </si>
  <si>
    <t>地ユ型福祉施設Ⅰ３・夜・欠・未</t>
  </si>
  <si>
    <t>地ユ型福祉施設Ⅰ４・欠</t>
  </si>
  <si>
    <t>地ユ型福祉施設Ⅰ４・欠・未</t>
  </si>
  <si>
    <t>合成</t>
  </si>
  <si>
    <t>算定</t>
  </si>
  <si>
    <t>夜間訪問介護Ⅰ随時訪問Ⅱ</t>
  </si>
  <si>
    <t>月２回限度</t>
  </si>
  <si>
    <t>1月につき</t>
  </si>
  <si>
    <t>地域密着型介護福祉施設サービス費(Ⅰ)</t>
  </si>
  <si>
    <t>＜従来型個室＞</t>
  </si>
  <si>
    <t>ユニット型地域密着型介護福祉施設サービス費（Ⅰ）</t>
  </si>
  <si>
    <t>ユニット型地域密着型介護福祉施設サービス費（Ⅱ）</t>
  </si>
  <si>
    <t>＜ユニット型準個室＞</t>
  </si>
  <si>
    <t>地経福祉施設Ⅰ１</t>
  </si>
  <si>
    <t>地経福祉施設Ⅰ１・夜減</t>
  </si>
  <si>
    <t>経過的地域密着型介護福祉施設サービス費</t>
  </si>
  <si>
    <t>経過的地域密着型介護福祉施設サービス費(Ⅰ)</t>
  </si>
  <si>
    <t>地経福祉施設Ⅰ２</t>
  </si>
  <si>
    <t>地経福祉施設Ⅰ２・夜減</t>
  </si>
  <si>
    <t>地経福祉施設Ⅰ３</t>
  </si>
  <si>
    <t>地経福祉施設Ⅰ３・夜減</t>
  </si>
  <si>
    <t>地経福祉施設Ⅰ４</t>
  </si>
  <si>
    <t>地経福祉施設Ⅰ４・夜減</t>
  </si>
  <si>
    <t>地経福祉施設Ⅰ５</t>
  </si>
  <si>
    <t>地経福祉施設Ⅰ５・夜減</t>
  </si>
  <si>
    <t>旧措置入所者経過的地域密着型介護福祉施設サービス費</t>
  </si>
  <si>
    <t>地経ユ型福祉施設Ⅰ１</t>
  </si>
  <si>
    <t>地経ユ型福祉施設Ⅰ１・未減</t>
  </si>
  <si>
    <t>ト 栄養マネジメント加算</t>
  </si>
  <si>
    <t>チ 経口移行加算</t>
  </si>
  <si>
    <t>リ 経口維持加算</t>
  </si>
  <si>
    <t>地ユ型福祉施設Ⅰ４・夜・欠</t>
  </si>
  <si>
    <t>地ユ型福祉施設Ⅰ４・夜・欠・未</t>
  </si>
  <si>
    <t>地ユ型福祉施設Ⅰ５・欠</t>
  </si>
  <si>
    <t>地ユ型福祉施設Ⅰ５・欠・未</t>
  </si>
  <si>
    <t>契約期間が１月に満たない場合（日割計算用サービスコード）</t>
  </si>
  <si>
    <t>登録期間が１月に満たない場合又は短期入所サービスを利用する場合（日割計算用サービスコード）</t>
  </si>
  <si>
    <t>中山間地域等における小規模事業所加算</t>
  </si>
  <si>
    <t>中山間地域等に居住する者へのサービス提供加算</t>
  </si>
  <si>
    <t>緊急時訪問看護加算</t>
  </si>
  <si>
    <t>定期巡回小規模事業所加算</t>
  </si>
  <si>
    <t>定期巡回中山間地域等提供加算</t>
  </si>
  <si>
    <t>特別管理加算</t>
  </si>
  <si>
    <t>特別管理加算（Ⅰ）</t>
  </si>
  <si>
    <t>特別管理加算（Ⅱ）</t>
  </si>
  <si>
    <t>ターミナルケア加算</t>
  </si>
  <si>
    <t>死亡月につき</t>
  </si>
  <si>
    <t>定期巡回サービス提供体制加算Ⅰ</t>
  </si>
  <si>
    <t>定期巡回サービス提供体制加算Ⅱ</t>
  </si>
  <si>
    <t>定期巡回サービス提供体制加算Ⅲ</t>
  </si>
  <si>
    <t>定期巡回初期加算</t>
  </si>
  <si>
    <t>地ユ型福祉施設Ⅱ１・欠</t>
  </si>
  <si>
    <t>地ユ型福祉施設Ⅱ１・欠・未</t>
  </si>
  <si>
    <t>地ユ型福祉施設Ⅱ１・夜・欠</t>
  </si>
  <si>
    <t>地ユ型福祉施設Ⅱ１・夜・欠・未</t>
  </si>
  <si>
    <t>地ユ型福祉施設Ⅱ２・欠</t>
  </si>
  <si>
    <t>地ユ型福祉施設Ⅱ２・欠・未</t>
  </si>
  <si>
    <t>地ユ型福祉施設Ⅱ２・夜・欠</t>
  </si>
  <si>
    <t>地ユ型福祉施設Ⅱ２・夜・欠・未</t>
  </si>
  <si>
    <t>地ユ型福祉施設Ⅱ３・欠</t>
  </si>
  <si>
    <t>地ユ型福祉施設Ⅱ３・欠・未</t>
  </si>
  <si>
    <t>地ユ型福祉施設Ⅱ３・夜・欠</t>
  </si>
  <si>
    <t>地ユ型福祉施設Ⅱ３・夜・欠・未</t>
  </si>
  <si>
    <t>地ユ型福祉施設Ⅱ４・欠</t>
  </si>
  <si>
    <t>地ユ型福祉施設Ⅱ４・欠・未</t>
  </si>
  <si>
    <t>地ユ型福祉施設Ⅱ４・夜・欠</t>
  </si>
  <si>
    <t>地ユ型福祉施設Ⅱ４・夜・欠・未</t>
  </si>
  <si>
    <t>地ユ型福祉施設Ⅱ５・欠</t>
  </si>
  <si>
    <t>地ユ型福祉施設Ⅱ５・欠・未</t>
  </si>
  <si>
    <t>地ユ型福祉施設Ⅱ５・夜・欠</t>
  </si>
  <si>
    <t>地ユ型福祉施設Ⅱ５・夜・欠・未</t>
  </si>
  <si>
    <t>地ユ型旧施設Ⅰ１・欠</t>
  </si>
  <si>
    <t>地ユ型旧施設Ⅰ１・欠・未</t>
  </si>
  <si>
    <t>地ユ型旧施設Ⅰ１・夜・欠</t>
  </si>
  <si>
    <t>地ユ型旧施設Ⅰ１・夜・欠・未</t>
  </si>
  <si>
    <t>地ユ型旧施設Ⅰ２・欠</t>
  </si>
  <si>
    <t>地ユ型旧施設Ⅰ２・欠・未</t>
  </si>
  <si>
    <t>地ユ型旧施設Ⅰ２・夜・欠</t>
  </si>
  <si>
    <t>地ユ型旧施設Ⅰ２・夜・欠・未</t>
  </si>
  <si>
    <t>地ユ型旧施設Ⅰ３・欠</t>
  </si>
  <si>
    <t>地ユ型旧施設Ⅰ３・欠・未</t>
  </si>
  <si>
    <t>地ユ型旧施設Ⅰ３・夜・欠</t>
  </si>
  <si>
    <t>地ユ型旧施設Ⅰ３・夜・欠・未</t>
  </si>
  <si>
    <t>地ユ型旧施設Ⅱ１・欠</t>
  </si>
  <si>
    <t>地ユ型旧施設Ⅱ１・欠・未</t>
  </si>
  <si>
    <t>地ユ型旧施設Ⅱ１・夜・欠</t>
  </si>
  <si>
    <t>地ユ型旧施設Ⅱ１・夜・欠・未</t>
  </si>
  <si>
    <t>地ユ型旧施設Ⅱ２・欠</t>
  </si>
  <si>
    <t>地ユ型旧施設Ⅱ２・欠・未</t>
  </si>
  <si>
    <t>地ユ型旧施設Ⅱ２・夜・欠</t>
  </si>
  <si>
    <t>地ユ型旧施設Ⅱ２・夜・欠・未</t>
  </si>
  <si>
    <t>地ユ型旧施設Ⅱ３・欠</t>
  </si>
  <si>
    <t>地ユ型旧施設Ⅱ３・欠・未</t>
  </si>
  <si>
    <t>地ユ型旧施設Ⅱ３・夜・欠</t>
  </si>
  <si>
    <t>地ユ型旧施設Ⅱ３・夜・欠・未</t>
  </si>
  <si>
    <t>(一)</t>
  </si>
  <si>
    <t>注 （三）の前後に</t>
  </si>
  <si>
    <t>ロ　認知症対応型通所介護費（Ⅱ）（共用型）</t>
  </si>
  <si>
    <t>注 (３)の前後に</t>
  </si>
  <si>
    <t>日</t>
  </si>
  <si>
    <t>障害者生活支援体制加算</t>
  </si>
  <si>
    <t>食費及び滞在費の基準費用額</t>
  </si>
  <si>
    <t>費用額</t>
  </si>
  <si>
    <t>（円）</t>
  </si>
  <si>
    <t>地域福祉施設食費</t>
  </si>
  <si>
    <t>地域密着型</t>
  </si>
  <si>
    <t>地経ユ型福祉施設Ⅱ２・超</t>
  </si>
  <si>
    <t>地経ユ型福祉施設Ⅱ２・超・未</t>
  </si>
  <si>
    <t>地経ユ型福祉施設Ⅱ２・夜・超</t>
  </si>
  <si>
    <t>地経ユ型福祉施設Ⅱ２・夜・超・未</t>
  </si>
  <si>
    <t>地経ユ型福祉施設Ⅱ３・超</t>
  </si>
  <si>
    <t>地経ユ型福祉施設Ⅱ３・超・未</t>
  </si>
  <si>
    <t>地経ユ型福祉施設Ⅱ３・夜・超</t>
  </si>
  <si>
    <t>地経ユ型福祉施設Ⅱ３・夜・超・未</t>
  </si>
  <si>
    <t>地経ユ型福祉施設Ⅱ４・超</t>
  </si>
  <si>
    <t>地経ユ型福祉施設Ⅱ４・超・未</t>
  </si>
  <si>
    <t>地経ユ型福祉施設Ⅱ４・夜・超</t>
  </si>
  <si>
    <t>地経ユ型福祉施設Ⅱ４・夜・超・未</t>
  </si>
  <si>
    <t>地経ユ型福祉施設Ⅱ５・超</t>
  </si>
  <si>
    <t>地経ユ型福祉施設Ⅱ５・超・未</t>
  </si>
  <si>
    <t>地経ユ型福祉施設Ⅱ５・夜・超</t>
  </si>
  <si>
    <t>地経ユ型福祉施設Ⅱ５・夜・超・未</t>
  </si>
  <si>
    <t>地経福祉施設Ⅰ１・人欠</t>
  </si>
  <si>
    <t>地経福祉施設Ⅰ１・夜減・人欠</t>
  </si>
  <si>
    <t>地経福祉施設Ⅰ２・人欠</t>
  </si>
  <si>
    <t>地経福祉施設Ⅰ２・夜減・人欠</t>
  </si>
  <si>
    <t>地経福祉施設Ⅰ３・人欠</t>
  </si>
  <si>
    <t>地経福祉施設Ⅰ３・夜減・人欠</t>
  </si>
  <si>
    <t>地経福祉施設Ⅰ４・人欠</t>
  </si>
  <si>
    <t>地経福祉施設Ⅰ４・夜減・人欠</t>
  </si>
  <si>
    <t>地経福祉施設Ⅰ５・人欠</t>
  </si>
  <si>
    <t>地経福祉施設Ⅰ５・夜減・人欠</t>
  </si>
  <si>
    <t>地経ユ型福祉施設Ⅰ１・欠</t>
  </si>
  <si>
    <t>地経ユ型福祉施設Ⅰ１・欠・未</t>
  </si>
  <si>
    <t>地経ユ型福祉施設Ⅰ１・夜・欠</t>
  </si>
  <si>
    <t>地経ユ型福祉施設Ⅰ１・夜・欠・未</t>
  </si>
  <si>
    <t>地経ユ型福祉施設Ⅰ２・欠</t>
  </si>
  <si>
    <t>地経ユ型福祉施設Ⅰ２・欠・未</t>
  </si>
  <si>
    <t>地経ユ型福祉施設Ⅰ２・夜・欠</t>
  </si>
  <si>
    <t>地経ユ型福祉施設Ⅰ２・夜・欠・未</t>
  </si>
  <si>
    <t>地経ユ型福祉施設Ⅰ３・欠</t>
  </si>
  <si>
    <t>看護・介護職員が欠員の場合</t>
  </si>
  <si>
    <t>認知通所介護Ⅰⅰ１１・人欠</t>
  </si>
  <si>
    <t>認知通所介護Ⅰⅰ１２・人欠</t>
  </si>
  <si>
    <t>認知通所介護Ⅰⅰ１３・人欠</t>
  </si>
  <si>
    <t>認知通所介護Ⅰⅰ１４・人欠</t>
  </si>
  <si>
    <t>予認知症対応型処遇改善加算Ⅰ</t>
  </si>
  <si>
    <t>予認知症対応型処遇改善加算Ⅱ</t>
  </si>
  <si>
    <t>予認知症対応型処遇改善加算Ⅲ</t>
  </si>
  <si>
    <t>予短期共同生活処遇改善加算Ⅰ</t>
  </si>
  <si>
    <t>予短期共同生活処遇改善加算Ⅱ</t>
  </si>
  <si>
    <t>予短期共同生活処遇改善加算Ⅲ</t>
  </si>
  <si>
    <t>定期巡回処遇改善加算Ⅰ</t>
  </si>
  <si>
    <t>定期巡回処遇改善加算Ⅱ</t>
  </si>
  <si>
    <t>定期巡回処遇改善加算Ⅲ</t>
  </si>
  <si>
    <t>小規模多機能３・同一・日割</t>
  </si>
  <si>
    <t>小規模多機能３・同一・少・日割</t>
  </si>
  <si>
    <t>小規模多機能４・同一・日割</t>
  </si>
  <si>
    <t>小規模多機能４・同一・少・日割</t>
  </si>
  <si>
    <t>Ⅱ　地域密着型介護予防サービスコード</t>
  </si>
  <si>
    <t>１　介護予防認知症対応型通所介護サービスコード表</t>
  </si>
  <si>
    <t>２　介護予防小規模多機能型居宅介護サービスコード表</t>
  </si>
  <si>
    <t>常勤の医師を1名以上配置している場合</t>
  </si>
  <si>
    <t>地福祉施設精神科医療養指導加算</t>
  </si>
  <si>
    <t>精神科を担当する医師による療養指導が月２回以上行われている場合</t>
  </si>
  <si>
    <t>地福祉施設障害者生活支援加算</t>
  </si>
  <si>
    <t>地福祉施設外泊時費用</t>
  </si>
  <si>
    <t>病院又は診療所への入院を要した場合及び居宅における外泊を認めた場合</t>
  </si>
  <si>
    <t>月６日限度</t>
  </si>
  <si>
    <t>地福祉施設身体拘束廃止未実施減算</t>
  </si>
  <si>
    <t>身体拘束廃止に向けた取組が行われていない場合</t>
  </si>
  <si>
    <t>１回につき</t>
  </si>
  <si>
    <t>地福祉施設退所時相談援助加算</t>
  </si>
  <si>
    <t>１回限り</t>
  </si>
  <si>
    <t>地福祉施設退所前連携加算</t>
  </si>
  <si>
    <t>地福祉施設栄養マネジメント加算</t>
  </si>
  <si>
    <t>地福祉施設経口移行加算</t>
  </si>
  <si>
    <t>地福祉施設療養食加算</t>
  </si>
  <si>
    <t>地福祉施設在宅復帰支援機能加算</t>
  </si>
  <si>
    <t>介護・看護職員又は介護支援専門員が欠員の場合</t>
  </si>
  <si>
    <t>予防認知通所介護Ⅰⅰ１１・時減</t>
  </si>
  <si>
    <t>イ　介護予防認知症対応型通所介護費（Ⅰ）</t>
  </si>
  <si>
    <t>予防認知通所介護Ⅰⅰ１２・時減</t>
  </si>
  <si>
    <t>予防認知通所介護Ⅰⅰ１１</t>
  </si>
  <si>
    <t>予防認知通所介護Ⅰⅰ１２</t>
  </si>
  <si>
    <t>予防認知通所介護Ⅰⅰ２１</t>
  </si>
  <si>
    <t>予防認知通所介護Ⅰⅰ２２</t>
  </si>
  <si>
    <t>予防認知通所介護Ⅰⅰ３１</t>
  </si>
  <si>
    <t>予防認知通所介護Ⅰⅰ３２</t>
  </si>
  <si>
    <t>予防認知通所介護Ⅰⅰ３１・延１</t>
  </si>
  <si>
    <t>予防認知通所介護Ⅰⅰ３２・延１</t>
  </si>
  <si>
    <t>予防認知通所介護Ⅰⅰ３１・延２</t>
  </si>
  <si>
    <t>予防認知通所介護Ⅰⅰ３２・延２</t>
  </si>
  <si>
    <t>予防認知通所介護Ⅰⅱ１１・時減</t>
  </si>
  <si>
    <t>若年性認知症利用者受入加算</t>
  </si>
  <si>
    <t>　８　複合型サービスコード表</t>
  </si>
  <si>
    <t>８　複合型サービスコード表</t>
  </si>
  <si>
    <t>複合型サービス１</t>
  </si>
  <si>
    <t>複合型サービス１・過少</t>
  </si>
  <si>
    <t>複合型サービス２</t>
  </si>
  <si>
    <t>複合型サービス２・過少</t>
  </si>
  <si>
    <t>複合型サービス３</t>
  </si>
  <si>
    <t>複合型サービス３・過少</t>
  </si>
  <si>
    <t>複合型サービス４</t>
  </si>
  <si>
    <t>複合型サービス４・過少</t>
  </si>
  <si>
    <t>複合型サービス５</t>
  </si>
  <si>
    <t>複合型サービス５・過少</t>
  </si>
  <si>
    <t>複合型医療訪問看護減算１</t>
  </si>
  <si>
    <t>複合型医療訪問看護減算２</t>
  </si>
  <si>
    <t>複合型医療訪問看護減算３</t>
  </si>
  <si>
    <t>複合型医療訪問看護減算４</t>
  </si>
  <si>
    <t>複合型医療訪問看護減算５</t>
  </si>
  <si>
    <t>複合型訪問看護特別指示減算１</t>
  </si>
  <si>
    <t>複合型訪問看護特別指示減算２</t>
  </si>
  <si>
    <t>複合型訪問看護特別指示減算３</t>
  </si>
  <si>
    <t>複合型訪問看護特別指示減算４</t>
  </si>
  <si>
    <t>複合型訪問看護特別指示減算５</t>
  </si>
  <si>
    <t>複合型初期加算</t>
  </si>
  <si>
    <t>複合型認知症加算Ⅰ</t>
  </si>
  <si>
    <t>複合型認知症加算Ⅱ</t>
  </si>
  <si>
    <t>複合型退院時共同指導加算</t>
  </si>
  <si>
    <t>複合型事業開始支援加算</t>
  </si>
  <si>
    <t>複合型緊急時訪問看護加算</t>
  </si>
  <si>
    <t>複合型特別管理加算Ⅰ</t>
  </si>
  <si>
    <t>複合型特別管理加算Ⅱ</t>
  </si>
  <si>
    <t>複合型ターミナルケア加算</t>
  </si>
  <si>
    <t>複合型サービス提供体制加算Ⅰ</t>
  </si>
  <si>
    <t>複合型サービス提供体制加算Ⅱ</t>
  </si>
  <si>
    <t>複合型サービス提供体制加算Ⅲ</t>
  </si>
  <si>
    <t>複合型処遇改善加算Ⅰ</t>
  </si>
  <si>
    <t>複合型処遇改善加算Ⅱ</t>
  </si>
  <si>
    <t>複合型処遇改善加算Ⅲ</t>
  </si>
  <si>
    <t>複合型市町村独自加算１</t>
  </si>
  <si>
    <t>複合型市町村独自加算２</t>
  </si>
  <si>
    <t>複合型市町村独自加算３</t>
  </si>
  <si>
    <t>複合型市町村独自加算４</t>
  </si>
  <si>
    <t>複合型市町村独自加算５</t>
  </si>
  <si>
    <t>複合型市町村独自加算６</t>
  </si>
  <si>
    <t>複合型市町村独自加算７</t>
  </si>
  <si>
    <t>複合型市町村独自加算８</t>
  </si>
  <si>
    <t>複合型市町村独自加算９</t>
  </si>
  <si>
    <t>複合型市町村独自加算１０</t>
  </si>
  <si>
    <t>複合型市町村独自加算１１</t>
  </si>
  <si>
    <t>複合型市町村独自加算１２</t>
  </si>
  <si>
    <t>複合型市町村独自加算１３</t>
  </si>
  <si>
    <t>複合型市町村独自加算１４</t>
  </si>
  <si>
    <t>複合型市町村独自加算１５</t>
  </si>
  <si>
    <t>複合型市町村独自加算１６</t>
  </si>
  <si>
    <t>複合型市町村独自加算１７</t>
  </si>
  <si>
    <t>複合型市町村独自加算１８</t>
  </si>
  <si>
    <t>複合型市町村独自加算１９</t>
  </si>
  <si>
    <t>複合型市町村独自加算２０</t>
  </si>
  <si>
    <t>複合型サービス１・定超</t>
  </si>
  <si>
    <t>複合型サービス１・定超・過少</t>
  </si>
  <si>
    <t>複合型サービス２・定超</t>
  </si>
  <si>
    <t>複合型サービス２・定超・過少</t>
  </si>
  <si>
    <t>複合型サービス３・定超</t>
  </si>
  <si>
    <t>複合型サービス３・定超・過少</t>
  </si>
  <si>
    <t>複合型サービス４・定超</t>
  </si>
  <si>
    <t>複合型サービス４・定超・過少</t>
  </si>
  <si>
    <t>複合型サービス５・定超</t>
  </si>
  <si>
    <t>複合型サービス５・定超・過少</t>
  </si>
  <si>
    <t>複合型サービス１・人欠</t>
  </si>
  <si>
    <t>複合型サービス１・人欠・過少</t>
  </si>
  <si>
    <t>複合型サービス２・人欠</t>
  </si>
  <si>
    <t>複合型サービス２・人欠・過少</t>
  </si>
  <si>
    <t>複合型サービス３・人欠</t>
  </si>
  <si>
    <t>複合型サービス３・人欠・過少</t>
  </si>
  <si>
    <t>複合型サービス４・人欠</t>
  </si>
  <si>
    <t>複合型サービス４・人欠・過少</t>
  </si>
  <si>
    <t>複合型サービス５・人欠</t>
  </si>
  <si>
    <t>複合型サービス５・人欠・過少</t>
  </si>
  <si>
    <t>複合型サービス１・日割</t>
  </si>
  <si>
    <t>複合型サービス１・少・日割</t>
  </si>
  <si>
    <t>複合型サービス２・日割</t>
  </si>
  <si>
    <t>複合型サービス２・少・日割</t>
  </si>
  <si>
    <t>複合型サービス３・日割</t>
  </si>
  <si>
    <t>複合型サービス３・少・日割</t>
  </si>
  <si>
    <t>複合型サービス４・日割</t>
  </si>
  <si>
    <t>複合型サービス４・少・日割</t>
  </si>
  <si>
    <t>複合型サービス５・日割</t>
  </si>
  <si>
    <t>複合型サービス５・少・日割</t>
  </si>
  <si>
    <t>複合型医療訪問看護減算１日割</t>
  </si>
  <si>
    <t>複合型医療訪問看護減算２日割</t>
  </si>
  <si>
    <t>複合型医療訪問看護減算３日割</t>
  </si>
  <si>
    <t>複合型医療訪問看護減算４日割</t>
  </si>
  <si>
    <t>複合型医療訪問看護減算５日割</t>
  </si>
  <si>
    <t>複合型市町村独自加算１日割</t>
  </si>
  <si>
    <t>複合型市町村独自加算２日割</t>
  </si>
  <si>
    <t>複合型市町村独自加算３日割</t>
  </si>
  <si>
    <t>複合型市町村独自加算４日割</t>
  </si>
  <si>
    <t>複合型市町村独自加算５日割</t>
  </si>
  <si>
    <t>複合型市町村独自加算６日割</t>
  </si>
  <si>
    <t>複合型市町村独自加算７日割</t>
  </si>
  <si>
    <t>複合型市町村独自加算８日割</t>
  </si>
  <si>
    <t>複合型市町村独自加算９日割</t>
  </si>
  <si>
    <t>複合型市町村独自加算１０日割</t>
  </si>
  <si>
    <t>複合型市町村独自加算１１日割</t>
  </si>
  <si>
    <t>複合型市町村独自加算１２日割</t>
  </si>
  <si>
    <t>複合型市町村独自加算１３日割</t>
  </si>
  <si>
    <t>複合型市町村独自加算１４日割</t>
  </si>
  <si>
    <t>複合型市町村独自加算１５日割</t>
  </si>
  <si>
    <t>複合型市町村独自加算１６日割</t>
  </si>
  <si>
    <t>複合型市町村独自加算１７日割</t>
  </si>
  <si>
    <t>複合型市町村独自加算１８日割</t>
  </si>
  <si>
    <t>複合型市町村独自加算１９日割</t>
  </si>
  <si>
    <t>複合型市町村独自加算２０日割</t>
  </si>
  <si>
    <t>複合型サービス１・超・日割</t>
  </si>
  <si>
    <t>複合型サービス１・超・少・日割</t>
  </si>
  <si>
    <t>複合型サービス２・超・日割</t>
  </si>
  <si>
    <t>複合型サービス２・超・少・日割</t>
  </si>
  <si>
    <t>複合型サービス３・超・日割</t>
  </si>
  <si>
    <t>複合型サービス３・超・少・日割</t>
  </si>
  <si>
    <t>複合型サービス４・超・日割</t>
  </si>
  <si>
    <t>複合型サービス４・超・少・日割</t>
  </si>
  <si>
    <t>複合型サービス５・超・日割</t>
  </si>
  <si>
    <t>複合型サービス５・超・少・日割</t>
  </si>
  <si>
    <t>複合型サービス１・欠・日割</t>
  </si>
  <si>
    <t>複合型サービス１・欠・少・日割</t>
  </si>
  <si>
    <t>複合型サービス２・欠・日割</t>
  </si>
  <si>
    <t>複合型サービス２・欠・少・日割</t>
  </si>
  <si>
    <t>複合型サービス３・欠・日割</t>
  </si>
  <si>
    <t>複合型サービス３・欠・少・日割</t>
  </si>
  <si>
    <t>複合型サービス４・欠・日割</t>
  </si>
  <si>
    <t>複合型サービス４・欠・少・日割</t>
  </si>
  <si>
    <t>複合型サービス５・欠・日割</t>
  </si>
  <si>
    <t>複合型サービス５・欠・少・日割</t>
  </si>
  <si>
    <t>イ　複合型サービス費</t>
  </si>
  <si>
    <t>複合型サービス費市町村独自加算（市町村が定める単位数を算定）</t>
  </si>
  <si>
    <t>小規模多機能５・同一・日割</t>
  </si>
  <si>
    <t>小規模多機能５・同一・少・日割</t>
  </si>
  <si>
    <t>小規模多機能１・超・日割</t>
  </si>
  <si>
    <t>小規模多機能１・超・少・日割</t>
  </si>
  <si>
    <t>小規模多機能２・超・日割</t>
  </si>
  <si>
    <t>小規模多機能２・超・少・日割</t>
  </si>
  <si>
    <t>小規模多機能３・超・日割</t>
  </si>
  <si>
    <t>小規模多機能３・超・少・日割</t>
  </si>
  <si>
    <t>小規模多機能４・超・日割</t>
  </si>
  <si>
    <t>小規模多機能４・超・少・日割</t>
  </si>
  <si>
    <t>小規模多機能５・超・日割</t>
  </si>
  <si>
    <t>小規模多機能５・超・少・日割</t>
  </si>
  <si>
    <t>小規模多機能１・欠・日割</t>
  </si>
  <si>
    <t>小規模多機能１・欠・少・日割</t>
  </si>
  <si>
    <t>小規模多機能２・欠・日割</t>
  </si>
  <si>
    <t>小規模多機能２・欠・少・日割</t>
  </si>
  <si>
    <t>小規模多機能３・欠・日割</t>
  </si>
  <si>
    <t>小規模多機能３・欠・少・日割</t>
  </si>
  <si>
    <t>小規模多機能４・欠・日割</t>
  </si>
  <si>
    <t>小規模多機能４・欠・少・日割</t>
  </si>
  <si>
    <t>小規模多機能５・欠・日割</t>
  </si>
  <si>
    <t>小規模多機能５・欠・少・日割</t>
  </si>
  <si>
    <t>加算</t>
  </si>
  <si>
    <t>夜間訪問介護処遇改善加算Ⅰ</t>
  </si>
  <si>
    <t>夜間訪問介護処遇改善加算Ⅱ</t>
  </si>
  <si>
    <t>夜間訪問介護処遇改善加算Ⅲ</t>
  </si>
  <si>
    <t>認知通所介護処遇改善加算Ⅰ</t>
  </si>
  <si>
    <t>認知通所介護処遇改善加算Ⅱ</t>
  </si>
  <si>
    <t>認知通所介護処遇改善加算Ⅲ</t>
  </si>
  <si>
    <t>ト 処遇改善加算</t>
  </si>
  <si>
    <t>認知症対応型処遇改善加算Ⅰ</t>
  </si>
  <si>
    <r>
      <t xml:space="preserve">介護給付費単位数等サービスコード表
</t>
    </r>
    <r>
      <rPr>
        <sz val="12"/>
        <rFont val="ＭＳ Ｐゴシック"/>
        <family val="3"/>
      </rPr>
      <t>（平成２６年４月施行版）</t>
    </r>
  </si>
  <si>
    <t>平成　２６年　４月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</si>
</sst>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5">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7"/>
      <name val="ＭＳ Ｐゴシック"/>
      <family val="3"/>
    </font>
    <font>
      <sz val="6.5"/>
      <name val="ＭＳ Ｐゴシック"/>
      <family val="3"/>
    </font>
    <font>
      <sz val="7.5"/>
      <name val="ＭＳ Ｐゴシック"/>
      <family val="3"/>
    </font>
    <font>
      <sz val="9.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style="thin"/>
    </border>
    <border>
      <left/>
      <right/>
      <top style="thin"/>
      <bottom style="thin"/>
    </border>
    <border>
      <left style="hair"/>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90">
    <xf numFmtId="0" fontId="0" fillId="0" borderId="0" xfId="0" applyAlignment="1">
      <alignment/>
    </xf>
    <xf numFmtId="0" fontId="4" fillId="0" borderId="0" xfId="0" applyFont="1" applyAlignment="1">
      <alignment/>
    </xf>
    <xf numFmtId="0" fontId="4" fillId="0" borderId="10" xfId="0" applyFont="1" applyFill="1" applyBorder="1" applyAlignment="1">
      <alignment/>
    </xf>
    <xf numFmtId="0" fontId="5" fillId="0" borderId="11" xfId="0" applyFont="1" applyFill="1" applyBorder="1" applyAlignment="1">
      <alignment vertical="center"/>
    </xf>
    <xf numFmtId="0" fontId="5" fillId="0" borderId="12" xfId="0" applyFont="1" applyFill="1" applyBorder="1" applyAlignment="1">
      <alignment horizontal="center"/>
    </xf>
    <xf numFmtId="0" fontId="5" fillId="0" borderId="10" xfId="0" applyFont="1" applyFill="1" applyBorder="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4" xfId="0" applyFont="1" applyFill="1" applyBorder="1" applyAlignment="1">
      <alignment vertical="center"/>
    </xf>
    <xf numFmtId="0" fontId="4" fillId="0" borderId="11" xfId="0" applyFont="1" applyFill="1" applyBorder="1" applyAlignment="1">
      <alignment horizontal="left"/>
    </xf>
    <xf numFmtId="0" fontId="4" fillId="0" borderId="10" xfId="0" applyFont="1" applyFill="1" applyBorder="1" applyAlignment="1">
      <alignment horizontal="left" vertical="top"/>
    </xf>
    <xf numFmtId="0" fontId="4" fillId="0" borderId="12"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3" fontId="6" fillId="0" borderId="13" xfId="0" applyNumberFormat="1" applyFont="1" applyFill="1" applyBorder="1" applyAlignment="1">
      <alignment/>
    </xf>
    <xf numFmtId="0" fontId="4" fillId="0" borderId="17" xfId="0" applyFont="1" applyFill="1" applyBorder="1" applyAlignment="1">
      <alignment horizont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15" xfId="0" applyFont="1" applyFill="1" applyBorder="1" applyAlignment="1">
      <alignment/>
    </xf>
    <xf numFmtId="0" fontId="4" fillId="0" borderId="21" xfId="0" applyFont="1" applyFill="1" applyBorder="1" applyAlignment="1">
      <alignment/>
    </xf>
    <xf numFmtId="0" fontId="4" fillId="0" borderId="13" xfId="0" applyFont="1" applyFill="1" applyBorder="1" applyAlignment="1">
      <alignment horizontal="center"/>
    </xf>
    <xf numFmtId="0" fontId="4" fillId="0" borderId="0" xfId="0" applyFont="1" applyFill="1" applyBorder="1" applyAlignment="1">
      <alignment horizontal="left"/>
    </xf>
    <xf numFmtId="0" fontId="4" fillId="0" borderId="22" xfId="0" applyFont="1" applyFill="1" applyBorder="1" applyAlignment="1">
      <alignment horizontal="left"/>
    </xf>
    <xf numFmtId="0" fontId="4" fillId="0" borderId="19" xfId="0" applyFont="1" applyFill="1" applyBorder="1" applyAlignment="1">
      <alignment horizontal="left"/>
    </xf>
    <xf numFmtId="0" fontId="5" fillId="0" borderId="19" xfId="0" applyFont="1" applyFill="1" applyBorder="1" applyAlignment="1">
      <alignment/>
    </xf>
    <xf numFmtId="0" fontId="4" fillId="0" borderId="20" xfId="0" applyFont="1" applyFill="1" applyBorder="1" applyAlignment="1">
      <alignment horizontal="left"/>
    </xf>
    <xf numFmtId="0" fontId="4" fillId="0" borderId="16" xfId="0" applyFont="1" applyFill="1" applyBorder="1" applyAlignment="1">
      <alignment horizontal="center"/>
    </xf>
    <xf numFmtId="0" fontId="4" fillId="0" borderId="19" xfId="0" applyFont="1" applyFill="1" applyBorder="1" applyAlignment="1">
      <alignment horizontal="left" vertical="top"/>
    </xf>
    <xf numFmtId="0" fontId="4" fillId="0" borderId="23" xfId="0" applyFont="1" applyFill="1" applyBorder="1" applyAlignment="1">
      <alignment horizontal="left"/>
    </xf>
    <xf numFmtId="0" fontId="4" fillId="0" borderId="24" xfId="0" applyFont="1" applyFill="1" applyBorder="1" applyAlignment="1">
      <alignment horizontal="left"/>
    </xf>
    <xf numFmtId="0" fontId="5" fillId="0" borderId="24" xfId="0" applyFont="1" applyFill="1" applyBorder="1" applyAlignment="1">
      <alignment/>
    </xf>
    <xf numFmtId="0" fontId="4" fillId="0" borderId="24" xfId="0" applyFont="1" applyFill="1" applyBorder="1" applyAlignment="1">
      <alignment horizontal="right"/>
    </xf>
    <xf numFmtId="3" fontId="6" fillId="0" borderId="14" xfId="0" applyNumberFormat="1" applyFont="1" applyFill="1" applyBorder="1" applyAlignment="1">
      <alignment/>
    </xf>
    <xf numFmtId="0" fontId="5" fillId="0" borderId="20" xfId="0" applyFont="1" applyFill="1" applyBorder="1" applyAlignment="1">
      <alignment/>
    </xf>
    <xf numFmtId="0" fontId="4" fillId="0" borderId="11" xfId="0" applyFont="1" applyFill="1" applyBorder="1" applyAlignment="1">
      <alignment/>
    </xf>
    <xf numFmtId="0" fontId="4" fillId="0" borderId="22" xfId="0" applyFont="1" applyFill="1" applyBorder="1" applyAlignment="1">
      <alignment/>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5" xfId="0" applyFont="1" applyFill="1" applyBorder="1" applyAlignment="1">
      <alignment horizontal="left"/>
    </xf>
    <xf numFmtId="0" fontId="7" fillId="0" borderId="10" xfId="0" applyFont="1" applyFill="1" applyBorder="1" applyAlignment="1">
      <alignment/>
    </xf>
    <xf numFmtId="0" fontId="7" fillId="0" borderId="19" xfId="0" applyFont="1" applyFill="1" applyBorder="1" applyAlignment="1">
      <alignment/>
    </xf>
    <xf numFmtId="0" fontId="5" fillId="0" borderId="23" xfId="0" applyFont="1" applyFill="1" applyBorder="1" applyAlignment="1">
      <alignment vertical="center"/>
    </xf>
    <xf numFmtId="0" fontId="7" fillId="0" borderId="24" xfId="0" applyFont="1" applyFill="1" applyBorder="1" applyAlignment="1">
      <alignment/>
    </xf>
    <xf numFmtId="3" fontId="6" fillId="0" borderId="13" xfId="0" applyNumberFormat="1" applyFont="1" applyFill="1" applyBorder="1" applyAlignment="1">
      <alignment horizontal="right"/>
    </xf>
    <xf numFmtId="0" fontId="4" fillId="0" borderId="17" xfId="0" applyFont="1" applyFill="1" applyBorder="1" applyAlignment="1">
      <alignment/>
    </xf>
    <xf numFmtId="0" fontId="4" fillId="0" borderId="20" xfId="0" applyFont="1" applyFill="1" applyBorder="1" applyAlignment="1">
      <alignment/>
    </xf>
    <xf numFmtId="0" fontId="4" fillId="0" borderId="15" xfId="0" applyFont="1" applyFill="1" applyBorder="1" applyAlignment="1">
      <alignment/>
    </xf>
    <xf numFmtId="9" fontId="4" fillId="0" borderId="10" xfId="0" applyNumberFormat="1" applyFont="1" applyFill="1" applyBorder="1" applyAlignment="1">
      <alignment horizontal="left"/>
    </xf>
    <xf numFmtId="0" fontId="4" fillId="0" borderId="21" xfId="0" applyFont="1" applyFill="1" applyBorder="1" applyAlignment="1">
      <alignment/>
    </xf>
    <xf numFmtId="3" fontId="6" fillId="0" borderId="14" xfId="0" applyNumberFormat="1" applyFont="1" applyFill="1" applyBorder="1" applyAlignment="1">
      <alignment horizontal="right"/>
    </xf>
    <xf numFmtId="0" fontId="4" fillId="0" borderId="19" xfId="0" applyFont="1" applyFill="1" applyBorder="1" applyAlignment="1">
      <alignment horizontal="right"/>
    </xf>
    <xf numFmtId="9" fontId="4" fillId="0" borderId="19" xfId="0" applyNumberFormat="1" applyFont="1" applyFill="1" applyBorder="1" applyAlignment="1">
      <alignment horizontal="left"/>
    </xf>
    <xf numFmtId="0" fontId="4" fillId="0" borderId="16" xfId="0" applyFont="1" applyFill="1" applyBorder="1" applyAlignment="1">
      <alignment/>
    </xf>
    <xf numFmtId="0" fontId="4" fillId="0" borderId="0" xfId="0" applyFont="1" applyFill="1" applyAlignment="1">
      <alignment/>
    </xf>
    <xf numFmtId="0" fontId="5" fillId="0" borderId="14" xfId="0" applyFont="1" applyFill="1" applyBorder="1" applyAlignment="1">
      <alignment vertical="center" shrinkToFit="1"/>
    </xf>
    <xf numFmtId="0" fontId="7" fillId="0" borderId="24" xfId="0" applyFont="1" applyFill="1" applyBorder="1" applyAlignment="1">
      <alignment/>
    </xf>
    <xf numFmtId="0" fontId="4" fillId="0" borderId="21" xfId="0" applyFont="1" applyFill="1" applyBorder="1" applyAlignment="1">
      <alignment horizontal="right"/>
    </xf>
    <xf numFmtId="9" fontId="5" fillId="0" borderId="18" xfId="0" applyNumberFormat="1" applyFont="1" applyFill="1" applyBorder="1" applyAlignment="1">
      <alignment horizontal="left"/>
    </xf>
    <xf numFmtId="9" fontId="5" fillId="0" borderId="0" xfId="0" applyNumberFormat="1" applyFont="1" applyFill="1" applyBorder="1" applyAlignment="1">
      <alignment horizontal="center"/>
    </xf>
    <xf numFmtId="9" fontId="5" fillId="0" borderId="0" xfId="0" applyNumberFormat="1" applyFont="1" applyFill="1" applyAlignment="1">
      <alignment horizontal="center"/>
    </xf>
    <xf numFmtId="0" fontId="4" fillId="0" borderId="21" xfId="0" applyFont="1" applyFill="1" applyBorder="1" applyAlignment="1">
      <alignment horizontal="center"/>
    </xf>
    <xf numFmtId="0" fontId="4" fillId="0" borderId="0"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1" xfId="0" applyFont="1" applyFill="1" applyBorder="1" applyAlignment="1">
      <alignment horizontal="center" vertical="top"/>
    </xf>
    <xf numFmtId="0" fontId="4" fillId="0" borderId="0" xfId="0" applyFont="1" applyFill="1" applyBorder="1" applyAlignment="1">
      <alignment horizontal="center" vertical="top"/>
    </xf>
    <xf numFmtId="0" fontId="4" fillId="0" borderId="18" xfId="0" applyFont="1" applyFill="1" applyBorder="1" applyAlignment="1">
      <alignment horizontal="center" vertical="top"/>
    </xf>
    <xf numFmtId="0" fontId="3" fillId="0" borderId="0" xfId="0" applyFont="1" applyFill="1" applyAlignment="1">
      <alignment/>
    </xf>
    <xf numFmtId="0" fontId="4" fillId="0" borderId="0" xfId="0" applyFont="1" applyFill="1" applyAlignment="1">
      <alignment/>
    </xf>
    <xf numFmtId="0" fontId="5" fillId="0" borderId="13" xfId="0" applyFont="1" applyFill="1" applyBorder="1" applyAlignment="1">
      <alignment horizontal="center"/>
    </xf>
    <xf numFmtId="0" fontId="5" fillId="0" borderId="16" xfId="0" applyFont="1" applyFill="1" applyBorder="1" applyAlignment="1">
      <alignment horizontal="center"/>
    </xf>
    <xf numFmtId="0" fontId="5" fillId="0" borderId="24" xfId="0" applyFont="1" applyFill="1" applyBorder="1" applyAlignment="1">
      <alignment vertical="center"/>
    </xf>
    <xf numFmtId="0" fontId="4" fillId="0" borderId="21"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8" xfId="0" applyFont="1" applyFill="1" applyBorder="1" applyAlignment="1">
      <alignment horizontal="center" vertical="top" wrapText="1"/>
    </xf>
    <xf numFmtId="0" fontId="5" fillId="0" borderId="10" xfId="0" applyFont="1" applyFill="1" applyBorder="1" applyAlignment="1">
      <alignment/>
    </xf>
    <xf numFmtId="0" fontId="4" fillId="0" borderId="24" xfId="0" applyFont="1" applyFill="1" applyBorder="1" applyAlignment="1">
      <alignment horizontal="center" vertical="center" textRotation="255"/>
    </xf>
    <xf numFmtId="0" fontId="4" fillId="0" borderId="21" xfId="0" applyFont="1" applyFill="1" applyBorder="1" applyAlignment="1">
      <alignment horizontal="center" vertical="top" textRotation="255"/>
    </xf>
    <xf numFmtId="0" fontId="4" fillId="0" borderId="0" xfId="0" applyFont="1" applyFill="1" applyBorder="1" applyAlignment="1">
      <alignment horizontal="center" vertical="top" textRotation="255"/>
    </xf>
    <xf numFmtId="0" fontId="4" fillId="0" borderId="15" xfId="0" applyFont="1" applyFill="1" applyBorder="1" applyAlignment="1">
      <alignment horizontal="center"/>
    </xf>
    <xf numFmtId="0" fontId="4" fillId="0" borderId="12" xfId="0" applyFont="1" applyFill="1" applyBorder="1" applyAlignment="1">
      <alignment/>
    </xf>
    <xf numFmtId="0" fontId="4" fillId="0" borderId="0" xfId="0" applyFont="1" applyFill="1" applyBorder="1" applyAlignment="1">
      <alignment horizontal="center" vertical="center" textRotation="255"/>
    </xf>
    <xf numFmtId="0" fontId="5" fillId="0" borderId="0" xfId="0" applyFont="1" applyFill="1" applyBorder="1" applyAlignment="1">
      <alignment horizontal="center" vertical="top" textRotation="255"/>
    </xf>
    <xf numFmtId="0" fontId="5" fillId="0" borderId="0" xfId="0" applyFont="1" applyFill="1" applyBorder="1" applyAlignment="1">
      <alignment/>
    </xf>
    <xf numFmtId="0" fontId="5" fillId="0" borderId="19" xfId="0" applyFont="1" applyFill="1" applyBorder="1" applyAlignment="1">
      <alignment/>
    </xf>
    <xf numFmtId="0" fontId="6" fillId="0" borderId="13" xfId="0" applyFont="1" applyFill="1" applyBorder="1" applyAlignment="1">
      <alignment horizontal="center" vertical="center"/>
    </xf>
    <xf numFmtId="0" fontId="5" fillId="0" borderId="19" xfId="0" applyFont="1" applyFill="1" applyBorder="1" applyAlignment="1">
      <alignment horizontal="lef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7" xfId="0" applyFont="1" applyFill="1" applyBorder="1" applyAlignment="1">
      <alignment/>
    </xf>
    <xf numFmtId="0" fontId="4" fillId="0" borderId="24" xfId="0" applyFont="1" applyFill="1" applyBorder="1" applyAlignment="1">
      <alignment vertical="center"/>
    </xf>
    <xf numFmtId="0" fontId="5" fillId="0" borderId="16" xfId="0" applyFont="1" applyFill="1" applyBorder="1" applyAlignment="1">
      <alignment/>
    </xf>
    <xf numFmtId="0" fontId="5" fillId="0" borderId="1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20" xfId="0" applyFont="1" applyFill="1" applyBorder="1" applyAlignment="1">
      <alignment horizontal="left" vertical="top"/>
    </xf>
    <xf numFmtId="0" fontId="8" fillId="0" borderId="24" xfId="0" applyFont="1" applyFill="1" applyBorder="1" applyAlignment="1">
      <alignment/>
    </xf>
    <xf numFmtId="0" fontId="6" fillId="0" borderId="16" xfId="0" applyFont="1" applyFill="1" applyBorder="1" applyAlignment="1">
      <alignment horizontal="right"/>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49" fontId="4" fillId="0" borderId="11" xfId="0" applyNumberFormat="1" applyFont="1" applyFill="1" applyBorder="1" applyAlignment="1">
      <alignment/>
    </xf>
    <xf numFmtId="0" fontId="2" fillId="0" borderId="24" xfId="0" applyFont="1" applyFill="1" applyBorder="1" applyAlignment="1">
      <alignment/>
    </xf>
    <xf numFmtId="0" fontId="2" fillId="0" borderId="24" xfId="0" applyFont="1" applyFill="1" applyBorder="1" applyAlignment="1">
      <alignment/>
    </xf>
    <xf numFmtId="0" fontId="4" fillId="0" borderId="22" xfId="0" applyFont="1" applyFill="1" applyBorder="1" applyAlignment="1">
      <alignment horizontal="center" vertical="top" wrapText="1"/>
    </xf>
    <xf numFmtId="0" fontId="4" fillId="0" borderId="20" xfId="0" applyFont="1" applyFill="1" applyBorder="1" applyAlignment="1">
      <alignment horizontal="center" vertical="top" wrapText="1"/>
    </xf>
    <xf numFmtId="0" fontId="5" fillId="0" borderId="15" xfId="0" applyFont="1" applyFill="1" applyBorder="1" applyAlignment="1">
      <alignment vertical="center"/>
    </xf>
    <xf numFmtId="0" fontId="5" fillId="0" borderId="21" xfId="0" applyFont="1" applyFill="1" applyBorder="1" applyAlignment="1">
      <alignment vertical="center"/>
    </xf>
    <xf numFmtId="0" fontId="4" fillId="0" borderId="10" xfId="0" applyFont="1" applyFill="1" applyBorder="1" applyAlignment="1">
      <alignment horizontal="left"/>
    </xf>
    <xf numFmtId="0" fontId="4" fillId="0" borderId="19" xfId="0" applyFont="1" applyFill="1" applyBorder="1" applyAlignment="1">
      <alignment horizontal="center" vertical="top" wrapText="1"/>
    </xf>
    <xf numFmtId="49" fontId="4" fillId="0" borderId="10" xfId="0" applyNumberFormat="1" applyFont="1" applyFill="1" applyBorder="1" applyAlignment="1">
      <alignment/>
    </xf>
    <xf numFmtId="0" fontId="6" fillId="0" borderId="14" xfId="0" applyFont="1" applyFill="1" applyBorder="1" applyAlignment="1">
      <alignment/>
    </xf>
    <xf numFmtId="0" fontId="7" fillId="0" borderId="17" xfId="0" applyFont="1" applyFill="1" applyBorder="1" applyAlignment="1">
      <alignment horizontal="center"/>
    </xf>
    <xf numFmtId="0" fontId="4" fillId="0" borderId="23" xfId="0" applyFont="1" applyFill="1" applyBorder="1" applyAlignment="1">
      <alignment vertical="center"/>
    </xf>
    <xf numFmtId="0" fontId="4" fillId="0" borderId="14" xfId="0" applyFont="1" applyFill="1" applyBorder="1" applyAlignment="1">
      <alignment horizont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1" xfId="0" applyFont="1" applyFill="1" applyBorder="1" applyAlignment="1">
      <alignment vertical="center"/>
    </xf>
    <xf numFmtId="0" fontId="7" fillId="0" borderId="17" xfId="0" applyFont="1" applyFill="1" applyBorder="1" applyAlignment="1">
      <alignment horizontal="center" wrapText="1"/>
    </xf>
    <xf numFmtId="0" fontId="5" fillId="0" borderId="21" xfId="0" applyFont="1" applyFill="1" applyBorder="1" applyAlignment="1">
      <alignment horizontal="right"/>
    </xf>
    <xf numFmtId="0" fontId="7" fillId="0" borderId="11" xfId="0" applyFont="1" applyFill="1" applyBorder="1" applyAlignment="1">
      <alignment/>
    </xf>
    <xf numFmtId="0" fontId="7" fillId="0" borderId="22" xfId="0" applyFont="1" applyFill="1" applyBorder="1" applyAlignment="1">
      <alignment/>
    </xf>
    <xf numFmtId="0" fontId="7" fillId="0" borderId="21"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horizontal="center" vertical="top" textRotation="255" wrapText="1"/>
    </xf>
    <xf numFmtId="0" fontId="4" fillId="0" borderId="10" xfId="0" applyFont="1" applyFill="1" applyBorder="1" applyAlignment="1">
      <alignment horizontal="center" vertical="top" textRotation="255" wrapText="1"/>
    </xf>
    <xf numFmtId="0" fontId="4" fillId="0" borderId="12" xfId="0" applyFont="1" applyFill="1" applyBorder="1" applyAlignment="1">
      <alignment horizontal="center" vertical="top" textRotation="255" wrapText="1"/>
    </xf>
    <xf numFmtId="0" fontId="4" fillId="0" borderId="23"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xf>
    <xf numFmtId="49" fontId="6"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5" fillId="0" borderId="0" xfId="0" applyFont="1" applyAlignment="1">
      <alignment/>
    </xf>
    <xf numFmtId="0" fontId="5" fillId="0" borderId="0" xfId="0" applyFont="1" applyFill="1" applyAlignment="1">
      <alignment/>
    </xf>
    <xf numFmtId="0" fontId="5"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23" xfId="0" applyFont="1" applyFill="1" applyBorder="1" applyAlignment="1">
      <alignment/>
    </xf>
    <xf numFmtId="0" fontId="8" fillId="0" borderId="24" xfId="0" applyFont="1" applyFill="1" applyBorder="1" applyAlignment="1">
      <alignment/>
    </xf>
    <xf numFmtId="0" fontId="4" fillId="0" borderId="21" xfId="0" applyFont="1" applyFill="1" applyBorder="1" applyAlignment="1">
      <alignment vertical="top"/>
    </xf>
    <xf numFmtId="0" fontId="4" fillId="0" borderId="10" xfId="0" applyFont="1" applyFill="1" applyBorder="1" applyAlignment="1">
      <alignment vertical="top"/>
    </xf>
    <xf numFmtId="0" fontId="4" fillId="0" borderId="24" xfId="0" applyFont="1" applyFill="1" applyBorder="1" applyAlignment="1">
      <alignment horizontal="left" vertical="top"/>
    </xf>
    <xf numFmtId="0" fontId="6" fillId="0" borderId="14" xfId="0" applyFont="1" applyFill="1" applyBorder="1" applyAlignment="1">
      <alignment horizontal="center"/>
    </xf>
    <xf numFmtId="0" fontId="4" fillId="0" borderId="12"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14" xfId="0" applyNumberFormat="1" applyFont="1" applyFill="1" applyBorder="1" applyAlignment="1">
      <alignment/>
    </xf>
    <xf numFmtId="0" fontId="4" fillId="0" borderId="24" xfId="0" applyFont="1" applyFill="1" applyBorder="1" applyAlignment="1">
      <alignment horizontal="center"/>
    </xf>
    <xf numFmtId="9" fontId="4" fillId="0" borderId="15" xfId="0" applyNumberFormat="1" applyFont="1" applyFill="1" applyBorder="1" applyAlignment="1">
      <alignment horizontal="left"/>
    </xf>
    <xf numFmtId="0" fontId="5" fillId="0" borderId="21" xfId="0" applyFont="1" applyFill="1" applyBorder="1" applyAlignment="1">
      <alignment/>
    </xf>
    <xf numFmtId="0" fontId="5" fillId="0" borderId="0" xfId="0" applyFont="1" applyFill="1" applyBorder="1" applyAlignment="1">
      <alignment horizontal="center" vertical="top"/>
    </xf>
    <xf numFmtId="9" fontId="5" fillId="0" borderId="24" xfId="0" applyNumberFormat="1" applyFont="1" applyFill="1" applyBorder="1" applyAlignment="1">
      <alignment/>
    </xf>
    <xf numFmtId="49" fontId="4" fillId="0" borderId="21" xfId="0" applyNumberFormat="1" applyFont="1" applyFill="1" applyBorder="1" applyAlignment="1">
      <alignment/>
    </xf>
    <xf numFmtId="49" fontId="4" fillId="0" borderId="0" xfId="0" applyNumberFormat="1" applyFont="1" applyFill="1" applyBorder="1" applyAlignment="1">
      <alignment/>
    </xf>
    <xf numFmtId="0" fontId="8" fillId="0" borderId="21" xfId="0" applyFont="1" applyFill="1" applyBorder="1" applyAlignment="1">
      <alignment vertical="top"/>
    </xf>
    <xf numFmtId="0" fontId="8" fillId="0" borderId="21" xfId="0" applyFont="1" applyFill="1" applyBorder="1" applyAlignment="1">
      <alignment horizontal="left" vertical="top"/>
    </xf>
    <xf numFmtId="0" fontId="7" fillId="0" borderId="16" xfId="0" applyFont="1" applyFill="1" applyBorder="1" applyAlignment="1">
      <alignment horizontal="center"/>
    </xf>
    <xf numFmtId="0" fontId="4" fillId="0" borderId="11" xfId="0" applyFont="1" applyFill="1" applyBorder="1" applyAlignment="1">
      <alignment horizontal="center" vertical="top" textRotation="255"/>
    </xf>
    <xf numFmtId="0" fontId="4" fillId="0" borderId="10" xfId="0" applyFont="1" applyFill="1" applyBorder="1" applyAlignment="1">
      <alignment horizontal="center" vertical="top" textRotation="255"/>
    </xf>
    <xf numFmtId="0" fontId="4" fillId="0" borderId="12" xfId="0" applyFont="1" applyFill="1" applyBorder="1" applyAlignment="1">
      <alignment horizontal="center" vertical="top" textRotation="255"/>
    </xf>
    <xf numFmtId="0" fontId="4" fillId="0" borderId="18" xfId="0" applyFont="1" applyFill="1" applyBorder="1" applyAlignment="1">
      <alignment horizontal="center" vertical="top" textRotation="255"/>
    </xf>
    <xf numFmtId="0" fontId="5" fillId="0" borderId="10" xfId="0" applyFont="1" applyFill="1" applyBorder="1" applyAlignment="1">
      <alignment horizontal="left" vertical="top"/>
    </xf>
    <xf numFmtId="0" fontId="5" fillId="0" borderId="19" xfId="0" applyFont="1" applyFill="1" applyBorder="1" applyAlignment="1">
      <alignment horizontal="left" vertical="center" shrinkToFit="1"/>
    </xf>
    <xf numFmtId="0" fontId="5" fillId="0" borderId="12" xfId="0" applyFont="1" applyFill="1" applyBorder="1" applyAlignment="1">
      <alignment/>
    </xf>
    <xf numFmtId="0" fontId="4" fillId="0" borderId="21" xfId="0" applyFont="1" applyFill="1" applyBorder="1" applyAlignment="1">
      <alignment horizontal="center" vertical="center" textRotation="255"/>
    </xf>
    <xf numFmtId="0" fontId="5" fillId="0" borderId="18" xfId="0" applyFont="1" applyFill="1" applyBorder="1" applyAlignment="1">
      <alignment/>
    </xf>
    <xf numFmtId="0" fontId="5" fillId="0" borderId="22" xfId="0" applyFont="1" applyFill="1" applyBorder="1" applyAlignment="1">
      <alignment/>
    </xf>
    <xf numFmtId="9" fontId="5"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0" fontId="5" fillId="0" borderId="21" xfId="0" applyFont="1" applyFill="1" applyBorder="1" applyAlignment="1">
      <alignment horizontal="left" vertical="top"/>
    </xf>
    <xf numFmtId="0" fontId="10" fillId="0" borderId="24" xfId="0" applyFont="1" applyFill="1" applyBorder="1" applyAlignment="1">
      <alignment/>
    </xf>
    <xf numFmtId="0" fontId="10" fillId="0" borderId="24" xfId="0" applyFont="1" applyFill="1" applyBorder="1" applyAlignment="1">
      <alignment/>
    </xf>
    <xf numFmtId="0" fontId="10" fillId="0" borderId="23" xfId="0" applyFont="1" applyFill="1" applyBorder="1" applyAlignment="1">
      <alignment horizontal="left"/>
    </xf>
    <xf numFmtId="0" fontId="10" fillId="0" borderId="24" xfId="0" applyFont="1" applyFill="1" applyBorder="1" applyAlignment="1">
      <alignment horizontal="left"/>
    </xf>
    <xf numFmtId="0" fontId="8" fillId="0" borderId="24" xfId="0" applyFont="1" applyFill="1" applyBorder="1" applyAlignment="1">
      <alignment horizontal="left"/>
    </xf>
    <xf numFmtId="0" fontId="10" fillId="0" borderId="23" xfId="0" applyFont="1" applyFill="1" applyBorder="1" applyAlignment="1">
      <alignment/>
    </xf>
    <xf numFmtId="0" fontId="5" fillId="0" borderId="10" xfId="0" applyFont="1" applyFill="1" applyBorder="1" applyAlignment="1">
      <alignment horizontal="left"/>
    </xf>
    <xf numFmtId="0" fontId="5" fillId="0" borderId="12" xfId="0" applyFont="1" applyFill="1" applyBorder="1" applyAlignment="1">
      <alignment horizontal="left"/>
    </xf>
    <xf numFmtId="0" fontId="10" fillId="0" borderId="23" xfId="0" applyFont="1" applyFill="1" applyBorder="1" applyAlignment="1">
      <alignment/>
    </xf>
    <xf numFmtId="0" fontId="9" fillId="0" borderId="24" xfId="0" applyFont="1" applyFill="1" applyBorder="1" applyAlignment="1">
      <alignment horizontal="left"/>
    </xf>
    <xf numFmtId="0" fontId="7" fillId="0" borderId="23" xfId="0" applyFont="1" applyFill="1" applyBorder="1" applyAlignment="1">
      <alignment/>
    </xf>
    <xf numFmtId="0" fontId="7" fillId="0" borderId="23" xfId="0" applyFont="1" applyFill="1" applyBorder="1" applyAlignment="1">
      <alignment horizontal="left"/>
    </xf>
    <xf numFmtId="0" fontId="6" fillId="0" borderId="16" xfId="0" applyFont="1" applyFill="1" applyBorder="1" applyAlignment="1">
      <alignment horizontal="center" vertical="center"/>
    </xf>
    <xf numFmtId="3" fontId="6" fillId="0" borderId="17" xfId="0" applyNumberFormat="1" applyFont="1" applyFill="1" applyBorder="1" applyAlignment="1">
      <alignment horizontal="right"/>
    </xf>
    <xf numFmtId="0" fontId="4" fillId="0" borderId="13" xfId="0" applyFont="1" applyFill="1" applyBorder="1" applyAlignment="1">
      <alignment horizontal="center" shrinkToFit="1"/>
    </xf>
    <xf numFmtId="49" fontId="5" fillId="0" borderId="25" xfId="0" applyNumberFormat="1" applyFont="1" applyFill="1" applyBorder="1" applyAlignment="1">
      <alignment vertical="center"/>
    </xf>
    <xf numFmtId="3" fontId="5" fillId="0" borderId="24" xfId="0" applyNumberFormat="1" applyFont="1" applyFill="1" applyBorder="1" applyAlignment="1">
      <alignment/>
    </xf>
    <xf numFmtId="3" fontId="5" fillId="0" borderId="12" xfId="0" applyNumberFormat="1" applyFont="1" applyFill="1" applyBorder="1" applyAlignment="1">
      <alignment horizontal="right"/>
    </xf>
    <xf numFmtId="49" fontId="5" fillId="0" borderId="14" xfId="0" applyNumberFormat="1" applyFont="1" applyFill="1" applyBorder="1" applyAlignment="1">
      <alignment vertical="center"/>
    </xf>
    <xf numFmtId="0" fontId="5" fillId="0" borderId="18" xfId="0" applyFont="1" applyFill="1" applyBorder="1" applyAlignment="1">
      <alignment/>
    </xf>
    <xf numFmtId="0" fontId="4" fillId="0" borderId="18" xfId="0" applyFont="1" applyFill="1" applyBorder="1" applyAlignment="1">
      <alignment horizontal="right"/>
    </xf>
    <xf numFmtId="9" fontId="4" fillId="0" borderId="24" xfId="0" applyNumberFormat="1" applyFont="1" applyFill="1" applyBorder="1" applyAlignment="1">
      <alignment horizontal="right"/>
    </xf>
    <xf numFmtId="0" fontId="4" fillId="0" borderId="22" xfId="0" applyFont="1" applyFill="1" applyBorder="1" applyAlignment="1">
      <alignment vertical="top"/>
    </xf>
    <xf numFmtId="0" fontId="5" fillId="0" borderId="20" xfId="0" applyFont="1" applyFill="1" applyBorder="1" applyAlignment="1">
      <alignment/>
    </xf>
    <xf numFmtId="49" fontId="4" fillId="0" borderId="24" xfId="0" applyNumberFormat="1"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3" fontId="6" fillId="0" borderId="0" xfId="0" applyNumberFormat="1" applyFont="1" applyFill="1" applyBorder="1" applyAlignment="1">
      <alignment/>
    </xf>
    <xf numFmtId="0" fontId="4" fillId="0" borderId="21" xfId="0" applyFont="1" applyFill="1" applyBorder="1" applyAlignment="1">
      <alignment horizontal="center" wrapText="1"/>
    </xf>
    <xf numFmtId="0" fontId="4" fillId="0" borderId="22" xfId="0" applyFont="1" applyFill="1" applyBorder="1" applyAlignment="1">
      <alignment horizontal="center" vertical="top" textRotation="255"/>
    </xf>
    <xf numFmtId="0" fontId="4" fillId="0" borderId="19" xfId="0" applyFont="1" applyFill="1" applyBorder="1" applyAlignment="1">
      <alignment horizontal="center" vertical="top" textRotation="255"/>
    </xf>
    <xf numFmtId="0" fontId="5" fillId="0" borderId="12" xfId="0" applyFont="1" applyFill="1" applyBorder="1" applyAlignment="1">
      <alignment/>
    </xf>
    <xf numFmtId="0" fontId="5" fillId="0" borderId="24" xfId="0" applyFont="1" applyFill="1" applyBorder="1" applyAlignment="1">
      <alignment horizontal="left" vertical="top"/>
    </xf>
    <xf numFmtId="0" fontId="5" fillId="0" borderId="11" xfId="0" applyFont="1" applyFill="1" applyBorder="1" applyAlignment="1">
      <alignment/>
    </xf>
    <xf numFmtId="0" fontId="4" fillId="0" borderId="14" xfId="0" applyFont="1" applyFill="1" applyBorder="1" applyAlignment="1">
      <alignment horizontal="center" vertical="center"/>
    </xf>
    <xf numFmtId="0" fontId="5" fillId="0" borderId="16" xfId="0" applyFont="1" applyFill="1" applyBorder="1" applyAlignment="1">
      <alignment vertical="center" shrinkToFit="1"/>
    </xf>
    <xf numFmtId="0" fontId="5" fillId="0" borderId="10" xfId="0" applyFont="1" applyFill="1" applyBorder="1" applyAlignment="1">
      <alignment horizontal="right"/>
    </xf>
    <xf numFmtId="0" fontId="0" fillId="0" borderId="0" xfId="0" applyFont="1" applyFill="1" applyAlignment="1">
      <alignment/>
    </xf>
    <xf numFmtId="9" fontId="5" fillId="0" borderId="19" xfId="0" applyNumberFormat="1" applyFont="1" applyFill="1" applyBorder="1" applyAlignment="1">
      <alignment horizontal="right"/>
    </xf>
    <xf numFmtId="0" fontId="7" fillId="0" borderId="0" xfId="0" applyFont="1" applyFill="1" applyAlignment="1">
      <alignment/>
    </xf>
    <xf numFmtId="0" fontId="4" fillId="0" borderId="23" xfId="0" applyFont="1" applyFill="1" applyBorder="1" applyAlignment="1">
      <alignment horizontal="left" vertical="top"/>
    </xf>
    <xf numFmtId="0" fontId="5" fillId="0" borderId="10" xfId="0" applyNumberFormat="1" applyFont="1" applyFill="1" applyBorder="1" applyAlignment="1">
      <alignment horizontal="right"/>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8" fillId="0" borderId="10" xfId="0" applyFont="1" applyFill="1" applyBorder="1" applyAlignment="1">
      <alignment/>
    </xf>
    <xf numFmtId="0" fontId="8" fillId="0" borderId="0" xfId="0" applyFont="1" applyFill="1" applyBorder="1" applyAlignment="1">
      <alignment/>
    </xf>
    <xf numFmtId="0" fontId="8" fillId="0" borderId="19" xfId="0" applyFont="1" applyFill="1" applyBorder="1" applyAlignment="1">
      <alignment/>
    </xf>
    <xf numFmtId="0" fontId="5" fillId="0" borderId="10" xfId="0" applyFont="1" applyFill="1" applyBorder="1" applyAlignment="1">
      <alignment vertical="center"/>
    </xf>
    <xf numFmtId="0" fontId="8" fillId="0" borderId="0" xfId="0" applyFont="1" applyFill="1" applyAlignment="1">
      <alignment/>
    </xf>
    <xf numFmtId="0" fontId="8" fillId="0" borderId="10" xfId="0" applyFont="1" applyFill="1" applyBorder="1" applyAlignment="1">
      <alignment/>
    </xf>
    <xf numFmtId="0" fontId="8" fillId="0" borderId="19" xfId="0" applyFont="1" applyFill="1" applyBorder="1" applyAlignment="1">
      <alignment/>
    </xf>
    <xf numFmtId="0" fontId="5" fillId="0" borderId="22" xfId="0" applyFont="1" applyFill="1" applyBorder="1" applyAlignment="1">
      <alignment vertical="center"/>
    </xf>
    <xf numFmtId="0" fontId="5" fillId="0" borderId="11" xfId="0" applyFont="1" applyFill="1" applyBorder="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xf>
    <xf numFmtId="0" fontId="4" fillId="0" borderId="17" xfId="0" applyFont="1" applyFill="1" applyBorder="1" applyAlignment="1">
      <alignment horizontal="center" vertical="top"/>
    </xf>
    <xf numFmtId="0" fontId="8" fillId="0" borderId="0" xfId="0" applyFont="1" applyFill="1" applyAlignment="1">
      <alignment vertical="top"/>
    </xf>
    <xf numFmtId="0" fontId="8" fillId="0" borderId="18" xfId="0" applyFont="1" applyFill="1" applyBorder="1" applyAlignment="1">
      <alignment vertical="top"/>
    </xf>
    <xf numFmtId="0" fontId="8" fillId="0" borderId="0" xfId="0" applyFont="1" applyFill="1" applyBorder="1" applyAlignment="1">
      <alignment horizontal="left" vertical="top"/>
    </xf>
    <xf numFmtId="0" fontId="8" fillId="0" borderId="18" xfId="0" applyFont="1" applyFill="1" applyBorder="1" applyAlignment="1">
      <alignment horizontal="left" vertical="top"/>
    </xf>
    <xf numFmtId="0" fontId="4" fillId="0" borderId="16" xfId="0" applyFont="1" applyFill="1" applyBorder="1" applyAlignment="1">
      <alignment horizontal="center" vertical="top"/>
    </xf>
    <xf numFmtId="3" fontId="5" fillId="0" borderId="0" xfId="0" applyNumberFormat="1" applyFont="1" applyFill="1" applyBorder="1" applyAlignment="1">
      <alignment horizontal="center"/>
    </xf>
    <xf numFmtId="3" fontId="5" fillId="0" borderId="20" xfId="0" applyNumberFormat="1" applyFont="1" applyFill="1" applyBorder="1" applyAlignment="1">
      <alignment horizontal="right"/>
    </xf>
    <xf numFmtId="176" fontId="5" fillId="0" borderId="20" xfId="0" applyNumberFormat="1" applyFont="1" applyFill="1" applyBorder="1" applyAlignment="1">
      <alignment horizontal="right" shrinkToFit="1"/>
    </xf>
    <xf numFmtId="0" fontId="5" fillId="0" borderId="10" xfId="0" applyFont="1" applyFill="1" applyBorder="1" applyAlignment="1">
      <alignment horizontal="center" vertical="top" textRotation="255"/>
    </xf>
    <xf numFmtId="0" fontId="4" fillId="0" borderId="19"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5" fillId="0" borderId="10" xfId="0" applyFont="1" applyFill="1" applyBorder="1" applyAlignment="1">
      <alignment vertical="top" wrapText="1"/>
    </xf>
    <xf numFmtId="0" fontId="5" fillId="0" borderId="22" xfId="0" applyFont="1" applyFill="1" applyBorder="1" applyAlignment="1">
      <alignment vertical="top" wrapText="1"/>
    </xf>
    <xf numFmtId="0" fontId="5" fillId="0" borderId="19" xfId="0" applyFont="1" applyFill="1" applyBorder="1" applyAlignment="1">
      <alignment vertical="top" wrapText="1"/>
    </xf>
    <xf numFmtId="3" fontId="5" fillId="0" borderId="18" xfId="0" applyNumberFormat="1" applyFont="1" applyFill="1" applyBorder="1" applyAlignment="1">
      <alignment horizontal="right"/>
    </xf>
    <xf numFmtId="0" fontId="5" fillId="0" borderId="12" xfId="0" applyFont="1" applyFill="1" applyBorder="1" applyAlignment="1">
      <alignment horizontal="left" vertical="top" wrapText="1"/>
    </xf>
    <xf numFmtId="0" fontId="4" fillId="0" borderId="16" xfId="0" applyFont="1" applyFill="1" applyBorder="1" applyAlignment="1">
      <alignment horizontal="center" vertical="center"/>
    </xf>
    <xf numFmtId="176" fontId="5" fillId="0" borderId="0" xfId="0" applyNumberFormat="1" applyFont="1" applyFill="1" applyBorder="1" applyAlignment="1">
      <alignment horizontal="right" shrinkToFit="1"/>
    </xf>
    <xf numFmtId="9" fontId="5" fillId="0" borderId="10" xfId="0" applyNumberFormat="1" applyFont="1" applyFill="1" applyBorder="1" applyAlignment="1">
      <alignment horizontal="right"/>
    </xf>
    <xf numFmtId="0" fontId="5" fillId="0" borderId="12" xfId="0" applyFont="1" applyFill="1" applyBorder="1" applyAlignment="1">
      <alignment horizontal="left" vertical="top"/>
    </xf>
    <xf numFmtId="0" fontId="4" fillId="0" borderId="12" xfId="0" applyFont="1" applyFill="1" applyBorder="1" applyAlignment="1">
      <alignment vertical="top"/>
    </xf>
    <xf numFmtId="176" fontId="5" fillId="0" borderId="18" xfId="0" applyNumberFormat="1" applyFont="1" applyFill="1" applyBorder="1" applyAlignment="1">
      <alignment horizontal="right" shrinkToFit="1"/>
    </xf>
    <xf numFmtId="0" fontId="5" fillId="0" borderId="21" xfId="0" applyFont="1" applyFill="1" applyBorder="1" applyAlignment="1">
      <alignment/>
    </xf>
    <xf numFmtId="3" fontId="5" fillId="0" borderId="19" xfId="0" applyNumberFormat="1" applyFont="1" applyFill="1" applyBorder="1" applyAlignment="1">
      <alignment horizontal="center"/>
    </xf>
    <xf numFmtId="0" fontId="5" fillId="0" borderId="0" xfId="0" applyFont="1" applyFill="1" applyBorder="1" applyAlignment="1">
      <alignment vertical="center" shrinkToFit="1"/>
    </xf>
    <xf numFmtId="0" fontId="5" fillId="0" borderId="1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2" xfId="0" applyFont="1" applyFill="1" applyBorder="1" applyAlignment="1">
      <alignment vertical="top" wrapText="1"/>
    </xf>
    <xf numFmtId="0" fontId="5" fillId="0" borderId="20" xfId="0" applyFont="1" applyFill="1" applyBorder="1" applyAlignment="1">
      <alignment vertical="top" wrapText="1"/>
    </xf>
    <xf numFmtId="0" fontId="5" fillId="0" borderId="11" xfId="0" applyFont="1" applyFill="1" applyBorder="1" applyAlignment="1">
      <alignment vertical="top" wrapText="1"/>
    </xf>
    <xf numFmtId="0" fontId="5" fillId="0" borderId="22" xfId="0" applyFont="1" applyFill="1" applyBorder="1" applyAlignment="1">
      <alignment horizontal="left"/>
    </xf>
    <xf numFmtId="0" fontId="4" fillId="0" borderId="17" xfId="0" applyFont="1" applyFill="1" applyBorder="1" applyAlignment="1">
      <alignment/>
    </xf>
    <xf numFmtId="0" fontId="11" fillId="0" borderId="11" xfId="0" applyFont="1" applyFill="1" applyBorder="1" applyAlignment="1">
      <alignment vertical="center"/>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12" xfId="0" applyFont="1" applyFill="1" applyBorder="1" applyAlignment="1">
      <alignment horizontal="center" vertical="top"/>
    </xf>
    <xf numFmtId="9" fontId="5" fillId="0" borderId="15" xfId="0" applyNumberFormat="1" applyFont="1" applyFill="1" applyBorder="1" applyAlignment="1">
      <alignment/>
    </xf>
    <xf numFmtId="0" fontId="5" fillId="0" borderId="0" xfId="0" applyFont="1" applyFill="1" applyBorder="1" applyAlignment="1">
      <alignment horizontal="left" vertical="top"/>
    </xf>
    <xf numFmtId="0" fontId="5" fillId="0" borderId="18" xfId="0" applyFont="1" applyFill="1" applyBorder="1" applyAlignment="1">
      <alignment horizontal="left" vertical="top"/>
    </xf>
    <xf numFmtId="0" fontId="7" fillId="0" borderId="21"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5" fillId="0" borderId="17" xfId="0" applyFont="1" applyFill="1" applyBorder="1" applyAlignment="1">
      <alignment horizontal="center" vertical="center"/>
    </xf>
    <xf numFmtId="0" fontId="4" fillId="0" borderId="0" xfId="0" applyFont="1" applyFill="1" applyBorder="1" applyAlignment="1">
      <alignment/>
    </xf>
    <xf numFmtId="0" fontId="4" fillId="0" borderId="18" xfId="0" applyFont="1" applyFill="1" applyBorder="1" applyAlignment="1">
      <alignment/>
    </xf>
    <xf numFmtId="0" fontId="4" fillId="0" borderId="12" xfId="0" applyFont="1" applyFill="1" applyBorder="1" applyAlignment="1">
      <alignment horizontal="left"/>
    </xf>
    <xf numFmtId="0" fontId="7" fillId="0" borderId="22" xfId="0" applyFont="1" applyFill="1" applyBorder="1" applyAlignment="1">
      <alignment/>
    </xf>
    <xf numFmtId="0" fontId="5" fillId="0" borderId="24" xfId="0" applyFont="1" applyFill="1" applyBorder="1" applyAlignment="1">
      <alignment horizontal="center" vertical="top" textRotation="255"/>
    </xf>
    <xf numFmtId="0" fontId="4" fillId="0" borderId="23" xfId="0" applyFont="1" applyFill="1" applyBorder="1" applyAlignment="1">
      <alignment horizontal="center" vertical="top"/>
    </xf>
    <xf numFmtId="3" fontId="6" fillId="0" borderId="23" xfId="0" applyNumberFormat="1" applyFont="1" applyFill="1" applyBorder="1" applyAlignment="1">
      <alignment horizontal="right"/>
    </xf>
    <xf numFmtId="0" fontId="10" fillId="0" borderId="14" xfId="0" applyFont="1" applyFill="1" applyBorder="1" applyAlignment="1">
      <alignment horizontal="center"/>
    </xf>
    <xf numFmtId="0" fontId="4" fillId="0" borderId="20" xfId="0" applyFont="1" applyFill="1" applyBorder="1" applyAlignment="1">
      <alignment horizontal="center"/>
    </xf>
    <xf numFmtId="0" fontId="4" fillId="0" borderId="11" xfId="0" applyFont="1" applyFill="1" applyBorder="1" applyAlignment="1">
      <alignment horizontal="center" vertical="center" textRotation="255"/>
    </xf>
    <xf numFmtId="0" fontId="5" fillId="0" borderId="24" xfId="0" applyFont="1" applyFill="1" applyBorder="1" applyAlignment="1">
      <alignment vertical="top" wrapText="1"/>
    </xf>
    <xf numFmtId="0" fontId="5" fillId="0" borderId="15" xfId="0" applyFont="1" applyFill="1" applyBorder="1" applyAlignment="1">
      <alignment/>
    </xf>
    <xf numFmtId="9" fontId="5" fillId="0" borderId="18" xfId="0" applyNumberFormat="1" applyFont="1" applyFill="1" applyBorder="1" applyAlignment="1">
      <alignment horizontal="right"/>
    </xf>
    <xf numFmtId="9" fontId="5" fillId="0" borderId="10" xfId="0" applyNumberFormat="1" applyFont="1" applyFill="1" applyBorder="1" applyAlignment="1">
      <alignment horizontal="left"/>
    </xf>
    <xf numFmtId="9" fontId="5" fillId="0" borderId="12" xfId="0" applyNumberFormat="1" applyFont="1" applyFill="1" applyBorder="1" applyAlignment="1">
      <alignment horizontal="left"/>
    </xf>
    <xf numFmtId="9" fontId="5" fillId="0" borderId="20" xfId="0" applyNumberFormat="1" applyFont="1" applyFill="1" applyBorder="1" applyAlignment="1">
      <alignment horizontal="right"/>
    </xf>
    <xf numFmtId="176" fontId="5" fillId="0" borderId="24" xfId="0" applyNumberFormat="1" applyFont="1" applyFill="1" applyBorder="1" applyAlignment="1">
      <alignment horizontal="right"/>
    </xf>
    <xf numFmtId="0" fontId="4" fillId="0" borderId="24" xfId="0" applyFont="1" applyFill="1" applyBorder="1" applyAlignment="1">
      <alignment vertical="top"/>
    </xf>
    <xf numFmtId="0" fontId="4" fillId="0" borderId="15" xfId="0" applyFont="1" applyFill="1" applyBorder="1" applyAlignment="1">
      <alignment vertical="top"/>
    </xf>
    <xf numFmtId="0" fontId="6" fillId="0" borderId="16" xfId="0" applyFont="1" applyFill="1" applyBorder="1" applyAlignment="1">
      <alignment horizontal="right" vertical="center"/>
    </xf>
    <xf numFmtId="0" fontId="4" fillId="0" borderId="21" xfId="0" applyFont="1" applyFill="1" applyBorder="1" applyAlignment="1">
      <alignment horizontal="left"/>
    </xf>
    <xf numFmtId="0" fontId="4" fillId="0" borderId="22" xfId="0" applyFont="1" applyFill="1" applyBorder="1" applyAlignment="1">
      <alignment/>
    </xf>
    <xf numFmtId="0" fontId="4" fillId="0" borderId="19"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4" fillId="0" borderId="0" xfId="0" applyFont="1" applyFill="1" applyBorder="1" applyAlignment="1">
      <alignment vertical="top"/>
    </xf>
    <xf numFmtId="0" fontId="4" fillId="0" borderId="18" xfId="0" applyFont="1" applyFill="1" applyBorder="1" applyAlignment="1">
      <alignment vertical="top"/>
    </xf>
    <xf numFmtId="0" fontId="4" fillId="0" borderId="22" xfId="0" applyFont="1" applyFill="1" applyBorder="1" applyAlignment="1">
      <alignment horizontal="left" vertical="top"/>
    </xf>
    <xf numFmtId="0" fontId="4" fillId="0" borderId="19" xfId="0" applyFont="1" applyFill="1" applyBorder="1" applyAlignment="1">
      <alignment vertical="top"/>
    </xf>
    <xf numFmtId="0" fontId="4" fillId="0" borderId="20" xfId="0" applyFont="1" applyFill="1" applyBorder="1" applyAlignment="1">
      <alignment vertical="top"/>
    </xf>
    <xf numFmtId="0" fontId="7" fillId="0" borderId="24" xfId="0" applyFont="1" applyFill="1" applyBorder="1" applyAlignment="1">
      <alignment horizontal="right"/>
    </xf>
    <xf numFmtId="0" fontId="4" fillId="0" borderId="16" xfId="0" applyNumberFormat="1" applyFont="1" applyFill="1" applyBorder="1" applyAlignment="1">
      <alignment horizontal="center" vertical="top" textRotation="255"/>
    </xf>
    <xf numFmtId="0" fontId="4" fillId="0" borderId="18" xfId="0" applyNumberFormat="1" applyFont="1" applyFill="1" applyBorder="1" applyAlignment="1">
      <alignment horizontal="center" vertical="top" textRotation="255"/>
    </xf>
    <xf numFmtId="0" fontId="4" fillId="0" borderId="20" xfId="0" applyNumberFormat="1" applyFont="1" applyFill="1" applyBorder="1" applyAlignment="1">
      <alignment horizontal="center" vertical="top" textRotation="255"/>
    </xf>
    <xf numFmtId="0" fontId="4" fillId="0" borderId="22" xfId="0" applyNumberFormat="1" applyFont="1" applyFill="1" applyBorder="1" applyAlignment="1">
      <alignment horizontal="center" vertical="top" textRotation="255"/>
    </xf>
    <xf numFmtId="0" fontId="4" fillId="0" borderId="22" xfId="0" applyFont="1" applyFill="1" applyBorder="1" applyAlignment="1">
      <alignment horizontal="center"/>
    </xf>
    <xf numFmtId="0" fontId="4" fillId="0" borderId="0" xfId="0" applyNumberFormat="1" applyFont="1" applyFill="1" applyBorder="1" applyAlignment="1">
      <alignment horizontal="center" vertical="top" textRotation="255"/>
    </xf>
    <xf numFmtId="0" fontId="4" fillId="0" borderId="19" xfId="0" applyNumberFormat="1" applyFont="1" applyFill="1" applyBorder="1" applyAlignment="1">
      <alignment horizontal="center" vertical="top" textRotation="255"/>
    </xf>
    <xf numFmtId="0" fontId="4" fillId="0" borderId="22" xfId="0" applyFont="1" applyFill="1" applyBorder="1" applyAlignment="1">
      <alignment horizontal="center" vertical="top"/>
    </xf>
    <xf numFmtId="0" fontId="4" fillId="0" borderId="19" xfId="0" applyFont="1" applyFill="1" applyBorder="1" applyAlignment="1">
      <alignment horizontal="center" vertical="top"/>
    </xf>
    <xf numFmtId="0" fontId="4" fillId="0" borderId="20" xfId="0" applyFont="1" applyFill="1" applyBorder="1" applyAlignment="1">
      <alignment horizontal="center" vertical="top"/>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23" xfId="0" applyFont="1" applyFill="1" applyBorder="1" applyAlignment="1">
      <alignment vertical="top"/>
    </xf>
    <xf numFmtId="0" fontId="5" fillId="0" borderId="0" xfId="0" applyNumberFormat="1" applyFont="1" applyFill="1" applyBorder="1" applyAlignment="1">
      <alignment horizontal="right"/>
    </xf>
    <xf numFmtId="3" fontId="5" fillId="0" borderId="0" xfId="0" applyNumberFormat="1" applyFont="1" applyFill="1" applyBorder="1" applyAlignment="1">
      <alignment/>
    </xf>
    <xf numFmtId="3" fontId="5" fillId="0" borderId="19" xfId="0" applyNumberFormat="1" applyFont="1" applyFill="1" applyBorder="1" applyAlignment="1">
      <alignment/>
    </xf>
    <xf numFmtId="0" fontId="4" fillId="0" borderId="16" xfId="0" applyFont="1" applyFill="1" applyBorder="1" applyAlignment="1">
      <alignment horizontal="center" vertical="top" wrapText="1"/>
    </xf>
    <xf numFmtId="0" fontId="4" fillId="0" borderId="15" xfId="0" applyFont="1" applyFill="1" applyBorder="1" applyAlignment="1">
      <alignment horizontal="right"/>
    </xf>
    <xf numFmtId="0" fontId="5" fillId="0" borderId="23" xfId="0" applyFont="1" applyFill="1" applyBorder="1" applyAlignment="1">
      <alignment/>
    </xf>
    <xf numFmtId="0" fontId="5" fillId="0" borderId="24" xfId="0" applyFont="1" applyFill="1" applyBorder="1" applyAlignment="1">
      <alignment horizontal="center" vertical="top"/>
    </xf>
    <xf numFmtId="9" fontId="5" fillId="0" borderId="21" xfId="0" applyNumberFormat="1" applyFont="1" applyFill="1" applyBorder="1" applyAlignment="1">
      <alignment horizontal="left"/>
    </xf>
    <xf numFmtId="0" fontId="5" fillId="0" borderId="22" xfId="0" applyFont="1" applyFill="1" applyBorder="1" applyAlignment="1">
      <alignment horizontal="right"/>
    </xf>
    <xf numFmtId="0" fontId="4" fillId="0" borderId="22"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shrinkToFit="1"/>
    </xf>
    <xf numFmtId="0" fontId="5" fillId="0" borderId="15" xfId="0" applyFont="1" applyFill="1" applyBorder="1" applyAlignment="1">
      <alignment horizontal="left" vertical="center"/>
    </xf>
    <xf numFmtId="3" fontId="6" fillId="0" borderId="16" xfId="0" applyNumberFormat="1" applyFont="1" applyFill="1" applyBorder="1" applyAlignment="1">
      <alignment/>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11"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3" fontId="5" fillId="0" borderId="24" xfId="0" applyNumberFormat="1" applyFont="1" applyFill="1" applyBorder="1" applyAlignment="1">
      <alignment horizontal="right"/>
    </xf>
    <xf numFmtId="0" fontId="5" fillId="0" borderId="24" xfId="0" applyFont="1" applyFill="1" applyBorder="1" applyAlignment="1">
      <alignment horizontal="right"/>
    </xf>
    <xf numFmtId="9" fontId="5" fillId="0" borderId="24" xfId="0" applyNumberFormat="1" applyFont="1" applyFill="1" applyBorder="1" applyAlignment="1">
      <alignment horizontal="left"/>
    </xf>
    <xf numFmtId="0" fontId="5" fillId="0" borderId="19" xfId="0" applyFont="1" applyFill="1" applyBorder="1" applyAlignment="1">
      <alignment horizontal="right"/>
    </xf>
    <xf numFmtId="9" fontId="5" fillId="0" borderId="24" xfId="0" applyNumberFormat="1" applyFont="1" applyFill="1" applyBorder="1" applyAlignment="1">
      <alignment horizontal="right"/>
    </xf>
    <xf numFmtId="0" fontId="5" fillId="0" borderId="21" xfId="0" applyFont="1" applyFill="1" applyBorder="1" applyAlignment="1">
      <alignment horizontal="left" vertical="top" wrapText="1"/>
    </xf>
    <xf numFmtId="0" fontId="5" fillId="0" borderId="18" xfId="0" applyFont="1" applyFill="1" applyBorder="1" applyAlignment="1">
      <alignment horizontal="left" vertical="top" wrapText="1"/>
    </xf>
    <xf numFmtId="177" fontId="5" fillId="0" borderId="0" xfId="0" applyNumberFormat="1" applyFont="1" applyFill="1" applyBorder="1" applyAlignment="1">
      <alignment horizontal="right" wrapText="1"/>
    </xf>
    <xf numFmtId="9" fontId="5" fillId="0" borderId="24" xfId="0" applyNumberFormat="1" applyFont="1" applyFill="1" applyBorder="1" applyAlignment="1">
      <alignment horizontal="center"/>
    </xf>
    <xf numFmtId="0" fontId="5" fillId="0" borderId="24" xfId="0" applyFont="1" applyFill="1" applyBorder="1" applyAlignment="1">
      <alignment horizontal="center"/>
    </xf>
    <xf numFmtId="0" fontId="4" fillId="0" borderId="0" xfId="0" applyFont="1" applyFill="1" applyBorder="1" applyAlignment="1">
      <alignment wrapText="1"/>
    </xf>
    <xf numFmtId="176" fontId="5" fillId="0" borderId="19" xfId="0" applyNumberFormat="1" applyFont="1" applyFill="1" applyBorder="1" applyAlignment="1">
      <alignment horizontal="right" shrinkToFit="1"/>
    </xf>
    <xf numFmtId="0" fontId="4" fillId="0" borderId="23" xfId="0" applyFont="1" applyFill="1" applyBorder="1" applyAlignment="1">
      <alignment/>
    </xf>
    <xf numFmtId="0" fontId="4" fillId="0" borderId="24" xfId="0" applyFont="1" applyFill="1" applyBorder="1" applyAlignment="1">
      <alignment/>
    </xf>
    <xf numFmtId="3" fontId="5" fillId="0" borderId="19" xfId="0" applyNumberFormat="1" applyFont="1" applyFill="1" applyBorder="1" applyAlignment="1">
      <alignment horizontal="right"/>
    </xf>
    <xf numFmtId="0" fontId="4" fillId="0" borderId="17" xfId="0" applyNumberFormat="1" applyFont="1" applyFill="1" applyBorder="1" applyAlignment="1">
      <alignment horizontal="center" vertical="top" textRotation="255"/>
    </xf>
    <xf numFmtId="0" fontId="4" fillId="0" borderId="21" xfId="0" applyFont="1" applyFill="1" applyBorder="1" applyAlignment="1">
      <alignment horizontal="center" vertical="top" textRotation="255" wrapText="1"/>
    </xf>
    <xf numFmtId="0" fontId="4" fillId="0" borderId="0" xfId="0" applyFont="1" applyFill="1" applyBorder="1" applyAlignment="1">
      <alignment horizontal="center" vertical="top" textRotation="255" wrapText="1"/>
    </xf>
    <xf numFmtId="0" fontId="4" fillId="0" borderId="18" xfId="0" applyFont="1" applyFill="1" applyBorder="1" applyAlignment="1">
      <alignment horizontal="center" vertical="top" textRotation="255" wrapText="1"/>
    </xf>
    <xf numFmtId="0" fontId="4" fillId="0" borderId="21" xfId="0" applyNumberFormat="1" applyFont="1" applyFill="1" applyBorder="1" applyAlignment="1">
      <alignment horizontal="center" vertical="top" textRotation="255"/>
    </xf>
    <xf numFmtId="9" fontId="5" fillId="0" borderId="19" xfId="0" applyNumberFormat="1" applyFont="1" applyFill="1" applyBorder="1" applyAlignment="1">
      <alignment horizontal="left"/>
    </xf>
    <xf numFmtId="9" fontId="5" fillId="0" borderId="20" xfId="0" applyNumberFormat="1" applyFont="1" applyFill="1" applyBorder="1" applyAlignment="1">
      <alignment horizontal="left"/>
    </xf>
    <xf numFmtId="0" fontId="5" fillId="0" borderId="21"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9" fontId="5" fillId="0" borderId="0" xfId="0" applyNumberFormat="1" applyFont="1" applyFill="1" applyBorder="1" applyAlignment="1">
      <alignment horizontal="left"/>
    </xf>
    <xf numFmtId="0" fontId="5" fillId="0" borderId="18" xfId="0" applyFont="1" applyFill="1" applyBorder="1" applyAlignment="1">
      <alignment horizontal="left"/>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0" fontId="5" fillId="0" borderId="19" xfId="0" applyFont="1" applyFill="1" applyBorder="1" applyAlignment="1">
      <alignment horizontal="left"/>
    </xf>
    <xf numFmtId="0" fontId="5" fillId="0" borderId="19" xfId="0" applyNumberFormat="1" applyFont="1" applyFill="1" applyBorder="1" applyAlignment="1">
      <alignment horizontal="right"/>
    </xf>
    <xf numFmtId="0" fontId="5" fillId="0" borderId="19" xfId="0" applyNumberFormat="1" applyFont="1" applyFill="1" applyBorder="1" applyAlignment="1">
      <alignment horizontal="left"/>
    </xf>
    <xf numFmtId="0" fontId="5" fillId="0" borderId="24" xfId="0" applyNumberFormat="1" applyFont="1" applyFill="1" applyBorder="1" applyAlignment="1">
      <alignment horizontal="left"/>
    </xf>
    <xf numFmtId="0" fontId="5" fillId="0" borderId="24" xfId="0" applyNumberFormat="1" applyFont="1" applyFill="1" applyBorder="1" applyAlignment="1">
      <alignment horizontal="right"/>
    </xf>
    <xf numFmtId="0" fontId="4" fillId="0" borderId="24" xfId="0" applyFont="1" applyFill="1" applyBorder="1" applyAlignment="1">
      <alignment shrinkToFi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5" fillId="0" borderId="24" xfId="0" applyFont="1" applyFill="1" applyBorder="1" applyAlignment="1">
      <alignment horizontal="left"/>
    </xf>
    <xf numFmtId="0" fontId="7" fillId="0" borderId="24" xfId="0" applyFont="1" applyFill="1" applyBorder="1" applyAlignment="1">
      <alignment vertical="top" wrapText="1"/>
    </xf>
    <xf numFmtId="0" fontId="4" fillId="0" borderId="17" xfId="0" applyFont="1" applyFill="1" applyBorder="1" applyAlignment="1">
      <alignment horizontal="center" vertical="top" wrapText="1"/>
    </xf>
    <xf numFmtId="0" fontId="5" fillId="0" borderId="20" xfId="0" applyFont="1" applyFill="1" applyBorder="1" applyAlignment="1">
      <alignment horizontal="left"/>
    </xf>
    <xf numFmtId="9" fontId="4" fillId="0" borderId="0" xfId="0" applyNumberFormat="1" applyFont="1" applyFill="1" applyBorder="1" applyAlignment="1">
      <alignment horizontal="left"/>
    </xf>
    <xf numFmtId="0" fontId="4" fillId="0" borderId="18" xfId="0" applyFont="1" applyFill="1" applyBorder="1" applyAlignment="1">
      <alignment horizontal="left"/>
    </xf>
    <xf numFmtId="3" fontId="5" fillId="0" borderId="24" xfId="0" applyNumberFormat="1" applyFont="1" applyFill="1" applyBorder="1" applyAlignment="1">
      <alignment/>
    </xf>
    <xf numFmtId="0" fontId="5" fillId="0" borderId="24" xfId="0" applyFont="1" applyFill="1" applyBorder="1" applyAlignment="1">
      <alignment/>
    </xf>
    <xf numFmtId="0" fontId="4" fillId="0" borderId="21" xfId="0" applyFont="1" applyFill="1" applyBorder="1" applyAlignment="1">
      <alignment horizontal="left" vertical="top"/>
    </xf>
    <xf numFmtId="0" fontId="4" fillId="0" borderId="0" xfId="0" applyFont="1" applyFill="1" applyBorder="1" applyAlignment="1">
      <alignment horizontal="left" vertical="top"/>
    </xf>
    <xf numFmtId="0" fontId="4" fillId="0" borderId="18" xfId="0" applyFont="1" applyFill="1" applyBorder="1" applyAlignment="1">
      <alignment horizontal="left" vertical="top"/>
    </xf>
    <xf numFmtId="0" fontId="4" fillId="0" borderId="21" xfId="0" applyFont="1" applyFill="1" applyBorder="1" applyAlignment="1">
      <alignment vertical="center" shrinkToFit="1"/>
    </xf>
    <xf numFmtId="0" fontId="4" fillId="0" borderId="0" xfId="0" applyFont="1" applyFill="1" applyBorder="1" applyAlignment="1">
      <alignment vertical="center" shrinkToFit="1"/>
    </xf>
    <xf numFmtId="0" fontId="4" fillId="0" borderId="18" xfId="0" applyFont="1" applyFill="1" applyBorder="1" applyAlignment="1">
      <alignment vertical="center" shrinkToFit="1"/>
    </xf>
    <xf numFmtId="0" fontId="0" fillId="0" borderId="0" xfId="0" applyFont="1" applyFill="1" applyAlignment="1">
      <alignment/>
    </xf>
    <xf numFmtId="0" fontId="0" fillId="0" borderId="15" xfId="0" applyFont="1" applyFill="1" applyBorder="1" applyAlignment="1">
      <alignment vertical="center"/>
    </xf>
    <xf numFmtId="0" fontId="0" fillId="0" borderId="20" xfId="0" applyFont="1" applyFill="1" applyBorder="1" applyAlignment="1">
      <alignment/>
    </xf>
    <xf numFmtId="0" fontId="0" fillId="0" borderId="22" xfId="0" applyFont="1" applyFill="1" applyBorder="1" applyAlignment="1">
      <alignment/>
    </xf>
    <xf numFmtId="0" fontId="0" fillId="0" borderId="24"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177" fontId="0" fillId="0" borderId="0" xfId="0" applyNumberFormat="1" applyFont="1" applyFill="1" applyBorder="1" applyAlignment="1">
      <alignment wrapText="1"/>
    </xf>
    <xf numFmtId="0" fontId="0" fillId="0" borderId="24" xfId="0" applyFont="1" applyFill="1" applyBorder="1" applyAlignment="1">
      <alignment/>
    </xf>
    <xf numFmtId="0" fontId="0" fillId="0" borderId="19" xfId="0" applyFont="1" applyFill="1" applyBorder="1" applyAlignment="1">
      <alignment horizontal="left" vertical="top" wrapText="1"/>
    </xf>
    <xf numFmtId="0" fontId="0" fillId="0" borderId="11"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22"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19" xfId="0" applyFont="1" applyFill="1" applyBorder="1" applyAlignment="1">
      <alignment/>
    </xf>
    <xf numFmtId="0" fontId="0" fillId="0" borderId="12" xfId="0" applyFont="1" applyFill="1" applyBorder="1" applyAlignment="1">
      <alignment horizontal="center" vertical="top" textRotation="255"/>
    </xf>
    <xf numFmtId="0" fontId="0" fillId="0" borderId="18" xfId="0" applyFont="1" applyFill="1" applyBorder="1" applyAlignment="1">
      <alignment horizontal="center" vertical="top" textRotation="255"/>
    </xf>
    <xf numFmtId="0" fontId="0" fillId="0" borderId="20" xfId="0" applyFont="1" applyFill="1" applyBorder="1" applyAlignment="1">
      <alignment horizontal="center" vertical="top" textRotation="255"/>
    </xf>
    <xf numFmtId="0" fontId="0" fillId="0" borderId="16" xfId="0" applyFont="1" applyFill="1" applyBorder="1" applyAlignment="1">
      <alignment/>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18" xfId="0" applyFont="1" applyFill="1" applyBorder="1" applyAlignment="1">
      <alignment horizontal="left" vertical="top"/>
    </xf>
    <xf numFmtId="0" fontId="0" fillId="0" borderId="20" xfId="0" applyFont="1" applyFill="1" applyBorder="1" applyAlignment="1">
      <alignment vertical="top" wrapText="1"/>
    </xf>
    <xf numFmtId="0" fontId="0" fillId="0" borderId="19" xfId="0" applyFont="1" applyFill="1" applyBorder="1" applyAlignment="1">
      <alignment wrapText="1"/>
    </xf>
    <xf numFmtId="0" fontId="0" fillId="0" borderId="20" xfId="0" applyFont="1" applyFill="1" applyBorder="1" applyAlignment="1">
      <alignment wrapText="1"/>
    </xf>
    <xf numFmtId="0" fontId="0" fillId="0" borderId="0"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2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2" xfId="0" applyFont="1" applyFill="1" applyBorder="1" applyAlignment="1">
      <alignment horizontal="left" vertical="top"/>
    </xf>
    <xf numFmtId="0" fontId="0" fillId="0" borderId="0" xfId="0" applyFont="1" applyFill="1" applyBorder="1" applyAlignment="1">
      <alignment vertical="top" wrapText="1"/>
    </xf>
    <xf numFmtId="0" fontId="0" fillId="0" borderId="22" xfId="0" applyFont="1" applyFill="1" applyBorder="1" applyAlignment="1">
      <alignment vertical="top" wrapText="1"/>
    </xf>
    <xf numFmtId="0" fontId="0" fillId="0" borderId="24" xfId="0" applyFont="1" applyFill="1" applyBorder="1" applyAlignment="1">
      <alignment horizontal="center"/>
    </xf>
    <xf numFmtId="0" fontId="0" fillId="0" borderId="15" xfId="0" applyFont="1" applyFill="1" applyBorder="1" applyAlignment="1">
      <alignment horizontal="center"/>
    </xf>
    <xf numFmtId="0" fontId="0" fillId="0" borderId="15" xfId="0" applyFont="1" applyFill="1" applyBorder="1" applyAlignment="1">
      <alignment/>
    </xf>
    <xf numFmtId="0" fontId="0" fillId="0" borderId="1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21" xfId="0" applyFont="1" applyFill="1" applyBorder="1" applyAlignment="1">
      <alignment horizontal="left"/>
    </xf>
    <xf numFmtId="0" fontId="0" fillId="0" borderId="17" xfId="0" applyFont="1" applyFill="1" applyBorder="1" applyAlignment="1">
      <alignment horizontal="center" vertical="top" wrapText="1"/>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vertical="top"/>
    </xf>
    <xf numFmtId="0" fontId="0" fillId="0" borderId="18" xfId="0" applyFont="1" applyFill="1" applyBorder="1" applyAlignment="1">
      <alignment vertical="top"/>
    </xf>
    <xf numFmtId="0" fontId="0" fillId="0" borderId="22"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left" vertical="top"/>
    </xf>
    <xf numFmtId="0" fontId="0" fillId="0" borderId="21" xfId="0" applyFont="1" applyFill="1" applyBorder="1" applyAlignment="1">
      <alignment vertical="top" wrapText="1"/>
    </xf>
    <xf numFmtId="0" fontId="0" fillId="0" borderId="21" xfId="0" applyFont="1" applyFill="1" applyBorder="1" applyAlignment="1">
      <alignment vertical="top"/>
    </xf>
    <xf numFmtId="0" fontId="0" fillId="0" borderId="12"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Alignment="1">
      <alignment vertical="top"/>
    </xf>
    <xf numFmtId="0" fontId="0" fillId="0" borderId="20" xfId="0" applyFont="1" applyFill="1" applyBorder="1" applyAlignment="1">
      <alignment horizontal="left"/>
    </xf>
    <xf numFmtId="0" fontId="0" fillId="0" borderId="16" xfId="0" applyFont="1" applyFill="1" applyBorder="1" applyAlignment="1">
      <alignment horizontal="center" vertical="top" wrapText="1"/>
    </xf>
    <xf numFmtId="0" fontId="0" fillId="0" borderId="24" xfId="0" applyFont="1" applyFill="1" applyBorder="1" applyAlignment="1">
      <alignment wrapText="1"/>
    </xf>
    <xf numFmtId="0" fontId="0" fillId="0" borderId="23" xfId="0" applyFont="1" applyFill="1" applyBorder="1" applyAlignment="1">
      <alignment wrapText="1"/>
    </xf>
    <xf numFmtId="0" fontId="0" fillId="0" borderId="10" xfId="0"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wrapText="1"/>
    </xf>
    <xf numFmtId="0" fontId="0" fillId="0" borderId="0" xfId="0" applyFont="1" applyFill="1" applyBorder="1" applyAlignment="1">
      <alignment horizontal="center" vertical="top" textRotation="255"/>
    </xf>
    <xf numFmtId="177" fontId="0" fillId="0" borderId="0" xfId="0" applyNumberFormat="1" applyFont="1" applyFill="1" applyBorder="1" applyAlignment="1">
      <alignment/>
    </xf>
    <xf numFmtId="3" fontId="6" fillId="0" borderId="15" xfId="0" applyNumberFormat="1" applyFont="1" applyFill="1" applyBorder="1" applyAlignment="1">
      <alignment/>
    </xf>
    <xf numFmtId="0" fontId="0" fillId="0" borderId="10" xfId="0" applyFont="1" applyFill="1" applyBorder="1" applyAlignment="1">
      <alignment vertical="top"/>
    </xf>
    <xf numFmtId="0" fontId="0" fillId="0" borderId="24" xfId="0" applyFont="1" applyFill="1" applyBorder="1" applyAlignment="1">
      <alignment vertical="top"/>
    </xf>
    <xf numFmtId="0" fontId="0" fillId="0" borderId="19" xfId="0" applyFont="1" applyFill="1" applyBorder="1" applyAlignment="1">
      <alignment vertical="top"/>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Alignment="1">
      <alignment vertical="center"/>
    </xf>
    <xf numFmtId="0" fontId="3" fillId="0" borderId="11" xfId="0" applyFont="1" applyBorder="1" applyAlignment="1">
      <alignment horizontal="center" vertical="center" wrapText="1"/>
    </xf>
    <xf numFmtId="0" fontId="0" fillId="0" borderId="10" xfId="0" applyFont="1" applyBorder="1" applyAlignment="1">
      <alignment wrapText="1"/>
    </xf>
    <xf numFmtId="0" fontId="0" fillId="0" borderId="12" xfId="0" applyFont="1" applyBorder="1" applyAlignment="1">
      <alignment wrapText="1"/>
    </xf>
    <xf numFmtId="0" fontId="0" fillId="0" borderId="21" xfId="0" applyFont="1" applyBorder="1" applyAlignment="1">
      <alignment wrapText="1"/>
    </xf>
    <xf numFmtId="0" fontId="0" fillId="0" borderId="0" xfId="0" applyFont="1" applyBorder="1" applyAlignment="1">
      <alignment wrapText="1"/>
    </xf>
    <xf numFmtId="0" fontId="0" fillId="0" borderId="18" xfId="0" applyFont="1" applyBorder="1" applyAlignment="1">
      <alignment wrapText="1"/>
    </xf>
    <xf numFmtId="0" fontId="0" fillId="0" borderId="22"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4" fillId="0" borderId="11"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0" fillId="0" borderId="22" xfId="0" applyFont="1" applyFill="1" applyBorder="1" applyAlignment="1">
      <alignment vertical="top" wrapText="1"/>
    </xf>
    <xf numFmtId="3" fontId="5" fillId="0" borderId="24" xfId="0" applyNumberFormat="1" applyFont="1" applyFill="1" applyBorder="1" applyAlignment="1">
      <alignment horizontal="right"/>
    </xf>
    <xf numFmtId="3" fontId="5" fillId="0" borderId="19" xfId="0" applyNumberFormat="1" applyFont="1" applyFill="1" applyBorder="1" applyAlignment="1">
      <alignment horizontal="right"/>
    </xf>
    <xf numFmtId="0" fontId="5" fillId="0" borderId="24" xfId="0" applyFont="1" applyFill="1" applyBorder="1" applyAlignment="1">
      <alignment horizontal="right"/>
    </xf>
    <xf numFmtId="9" fontId="5" fillId="0" borderId="24" xfId="0" applyNumberFormat="1" applyFont="1" applyFill="1" applyBorder="1" applyAlignment="1">
      <alignment horizontal="left"/>
    </xf>
    <xf numFmtId="0" fontId="5" fillId="0" borderId="19" xfId="0" applyFont="1" applyFill="1" applyBorder="1" applyAlignment="1">
      <alignment horizontal="right"/>
    </xf>
    <xf numFmtId="176" fontId="5" fillId="0" borderId="24" xfId="0" applyNumberFormat="1" applyFont="1" applyFill="1" applyBorder="1" applyAlignment="1">
      <alignment horizontal="right" shrinkToFit="1"/>
    </xf>
    <xf numFmtId="9" fontId="5" fillId="0" borderId="24" xfId="0" applyNumberFormat="1" applyFont="1" applyFill="1" applyBorder="1" applyAlignment="1">
      <alignment horizontal="right"/>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3" fontId="5" fillId="0" borderId="0" xfId="0" applyNumberFormat="1" applyFont="1" applyFill="1" applyBorder="1" applyAlignment="1">
      <alignment horizontal="right"/>
    </xf>
    <xf numFmtId="177" fontId="5" fillId="0" borderId="0" xfId="0" applyNumberFormat="1" applyFont="1" applyFill="1" applyBorder="1" applyAlignment="1">
      <alignment horizontal="right" wrapText="1"/>
    </xf>
    <xf numFmtId="9" fontId="5" fillId="0" borderId="24" xfId="0" applyNumberFormat="1" applyFont="1" applyFill="1" applyBorder="1" applyAlignment="1">
      <alignment horizontal="center"/>
    </xf>
    <xf numFmtId="0" fontId="5" fillId="0" borderId="24" xfId="0" applyFont="1" applyFill="1" applyBorder="1" applyAlignment="1">
      <alignment horizontal="center"/>
    </xf>
    <xf numFmtId="0" fontId="4" fillId="0" borderId="0" xfId="0" applyFont="1" applyFill="1" applyBorder="1" applyAlignment="1">
      <alignment wrapText="1"/>
    </xf>
    <xf numFmtId="0" fontId="0" fillId="0" borderId="0" xfId="0" applyFont="1" applyFill="1" applyBorder="1" applyAlignment="1">
      <alignment wrapText="1"/>
    </xf>
    <xf numFmtId="176" fontId="5" fillId="0" borderId="19" xfId="0" applyNumberFormat="1" applyFont="1" applyFill="1" applyBorder="1" applyAlignment="1">
      <alignment horizontal="right" shrinkToFit="1"/>
    </xf>
    <xf numFmtId="9" fontId="5" fillId="0" borderId="24" xfId="0" applyNumberFormat="1" applyFont="1" applyFill="1" applyBorder="1" applyAlignment="1">
      <alignment horizontal="left" shrinkToFit="1"/>
    </xf>
    <xf numFmtId="9" fontId="5" fillId="0" borderId="15" xfId="0" applyNumberFormat="1" applyFont="1" applyFill="1" applyBorder="1" applyAlignment="1">
      <alignment horizontal="left" shrinkToFit="1"/>
    </xf>
    <xf numFmtId="0" fontId="4" fillId="0" borderId="23" xfId="0" applyFont="1" applyFill="1" applyBorder="1" applyAlignment="1">
      <alignment/>
    </xf>
    <xf numFmtId="0" fontId="4" fillId="0" borderId="24" xfId="0" applyFont="1" applyFill="1" applyBorder="1" applyAlignment="1">
      <alignment/>
    </xf>
    <xf numFmtId="0" fontId="0" fillId="0" borderId="24" xfId="0" applyFont="1" applyFill="1" applyBorder="1" applyAlignment="1">
      <alignment/>
    </xf>
    <xf numFmtId="0" fontId="0" fillId="0" borderId="15" xfId="0" applyFont="1" applyFill="1" applyBorder="1" applyAlignment="1">
      <alignment/>
    </xf>
    <xf numFmtId="38" fontId="5" fillId="0" borderId="24" xfId="0" applyNumberFormat="1" applyFont="1" applyFill="1" applyBorder="1" applyAlignment="1">
      <alignment horizontal="right" shrinkToFit="1"/>
    </xf>
    <xf numFmtId="3" fontId="5" fillId="0" borderId="23" xfId="0" applyNumberFormat="1" applyFont="1" applyFill="1" applyBorder="1" applyAlignment="1">
      <alignment shrinkToFit="1"/>
    </xf>
    <xf numFmtId="3" fontId="5" fillId="0" borderId="24" xfId="0" applyNumberFormat="1" applyFont="1" applyFill="1" applyBorder="1" applyAlignment="1">
      <alignment shrinkToFit="1"/>
    </xf>
    <xf numFmtId="0" fontId="0" fillId="0" borderId="24" xfId="0" applyFont="1" applyFill="1" applyBorder="1" applyAlignment="1">
      <alignment shrinkToFit="1"/>
    </xf>
    <xf numFmtId="0" fontId="0" fillId="0" borderId="1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4" fillId="0" borderId="13" xfId="0" applyNumberFormat="1" applyFont="1" applyFill="1" applyBorder="1" applyAlignment="1">
      <alignment horizontal="center" vertical="top" textRotation="255"/>
    </xf>
    <xf numFmtId="0" fontId="4" fillId="0" borderId="17" xfId="0" applyNumberFormat="1" applyFont="1" applyFill="1" applyBorder="1" applyAlignment="1">
      <alignment horizontal="center" vertical="top" textRotation="255"/>
    </xf>
    <xf numFmtId="0" fontId="4" fillId="0" borderId="21" xfId="0" applyFont="1" applyFill="1" applyBorder="1" applyAlignment="1">
      <alignment shrinkToFit="1"/>
    </xf>
    <xf numFmtId="0" fontId="0" fillId="0" borderId="0" xfId="0" applyFont="1" applyFill="1" applyAlignment="1">
      <alignment shrinkToFit="1"/>
    </xf>
    <xf numFmtId="0" fontId="0" fillId="0" borderId="18" xfId="0" applyFont="1" applyFill="1" applyBorder="1" applyAlignment="1">
      <alignment shrinkToFit="1"/>
    </xf>
    <xf numFmtId="0" fontId="4" fillId="0" borderId="0" xfId="0" applyFont="1" applyFill="1" applyBorder="1" applyAlignment="1">
      <alignment shrinkToFit="1"/>
    </xf>
    <xf numFmtId="0" fontId="4" fillId="0" borderId="18" xfId="0" applyFont="1" applyFill="1" applyBorder="1" applyAlignment="1">
      <alignment shrinkToFit="1"/>
    </xf>
    <xf numFmtId="0" fontId="4" fillId="0" borderId="23" xfId="0" applyNumberFormat="1" applyFont="1" applyFill="1" applyBorder="1" applyAlignment="1">
      <alignment horizontal="center" vertical="top" textRotation="255"/>
    </xf>
    <xf numFmtId="0" fontId="4" fillId="0" borderId="11" xfId="0" applyNumberFormat="1" applyFont="1" applyFill="1" applyBorder="1" applyAlignment="1">
      <alignment horizontal="center" vertical="top" textRotation="255"/>
    </xf>
    <xf numFmtId="0" fontId="4" fillId="0" borderId="11" xfId="0" applyFont="1" applyFill="1" applyBorder="1" applyAlignment="1">
      <alignment shrinkToFit="1"/>
    </xf>
    <xf numFmtId="0" fontId="4" fillId="0" borderId="10" xfId="0" applyFont="1" applyFill="1" applyBorder="1" applyAlignment="1">
      <alignment shrinkToFit="1"/>
    </xf>
    <xf numFmtId="0" fontId="4" fillId="0" borderId="12" xfId="0" applyFont="1" applyFill="1" applyBorder="1" applyAlignment="1">
      <alignment shrinkToFit="1"/>
    </xf>
    <xf numFmtId="0" fontId="4" fillId="0" borderId="21" xfId="0" applyFont="1" applyFill="1" applyBorder="1" applyAlignment="1">
      <alignment horizontal="center" vertical="top" textRotation="255" wrapText="1"/>
    </xf>
    <xf numFmtId="0" fontId="4" fillId="0" borderId="0" xfId="0" applyFont="1" applyFill="1" applyBorder="1" applyAlignment="1">
      <alignment horizontal="center" vertical="top" textRotation="255" wrapText="1"/>
    </xf>
    <xf numFmtId="0" fontId="4" fillId="0" borderId="18" xfId="0" applyFont="1" applyFill="1" applyBorder="1" applyAlignment="1">
      <alignment horizontal="center" vertical="top" textRotation="255" wrapText="1"/>
    </xf>
    <xf numFmtId="0" fontId="4" fillId="0" borderId="21" xfId="0" applyNumberFormat="1" applyFont="1" applyFill="1" applyBorder="1" applyAlignment="1">
      <alignment horizontal="center" vertical="top" textRotation="255"/>
    </xf>
    <xf numFmtId="9" fontId="5" fillId="0" borderId="19" xfId="0" applyNumberFormat="1" applyFont="1" applyFill="1" applyBorder="1" applyAlignment="1">
      <alignment horizontal="left"/>
    </xf>
    <xf numFmtId="9" fontId="5" fillId="0" borderId="20" xfId="0" applyNumberFormat="1" applyFont="1" applyFill="1" applyBorder="1" applyAlignment="1">
      <alignment horizontal="left"/>
    </xf>
    <xf numFmtId="0" fontId="8" fillId="0" borderId="11" xfId="0" applyFont="1" applyFill="1" applyBorder="1" applyAlignment="1">
      <alignment vertical="top" wrapText="1"/>
    </xf>
    <xf numFmtId="0" fontId="8" fillId="0" borderId="10" xfId="0" applyFont="1" applyFill="1" applyBorder="1" applyAlignment="1">
      <alignment vertical="top" wrapText="1"/>
    </xf>
    <xf numFmtId="0" fontId="8" fillId="0" borderId="22" xfId="0" applyFont="1" applyFill="1" applyBorder="1" applyAlignment="1">
      <alignment vertical="top" wrapText="1"/>
    </xf>
    <xf numFmtId="0" fontId="8" fillId="0" borderId="19" xfId="0" applyFont="1" applyFill="1" applyBorder="1" applyAlignment="1">
      <alignment vertical="top" wrapText="1"/>
    </xf>
    <xf numFmtId="0" fontId="5" fillId="0" borderId="21"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9" fontId="5" fillId="0" borderId="0" xfId="0" applyNumberFormat="1" applyFont="1" applyFill="1" applyBorder="1" applyAlignment="1">
      <alignment horizontal="left"/>
    </xf>
    <xf numFmtId="0" fontId="5" fillId="0" borderId="18" xfId="0" applyFont="1" applyFill="1" applyBorder="1" applyAlignment="1">
      <alignment horizontal="left"/>
    </xf>
    <xf numFmtId="3" fontId="5" fillId="0" borderId="0" xfId="0" applyNumberFormat="1" applyFont="1" applyFill="1" applyBorder="1" applyAlignment="1">
      <alignment horizontal="center"/>
    </xf>
    <xf numFmtId="9" fontId="5" fillId="0" borderId="15" xfId="0" applyNumberFormat="1" applyFont="1" applyFill="1" applyBorder="1" applyAlignment="1">
      <alignment horizontal="left"/>
    </xf>
    <xf numFmtId="0" fontId="5" fillId="0" borderId="0" xfId="0" applyFont="1" applyFill="1" applyBorder="1" applyAlignment="1">
      <alignment horizontal="left"/>
    </xf>
    <xf numFmtId="177" fontId="0" fillId="0" borderId="0" xfId="0" applyNumberFormat="1" applyFont="1" applyFill="1" applyBorder="1" applyAlignment="1">
      <alignment wrapText="1"/>
    </xf>
    <xf numFmtId="3" fontId="5" fillId="0" borderId="21" xfId="0" applyNumberFormat="1" applyFont="1" applyFill="1" applyBorder="1" applyAlignment="1">
      <alignment horizontal="right"/>
    </xf>
    <xf numFmtId="0" fontId="5" fillId="0" borderId="15" xfId="0" applyFont="1" applyFill="1" applyBorder="1" applyAlignment="1">
      <alignment horizontal="left"/>
    </xf>
    <xf numFmtId="0" fontId="5" fillId="0" borderId="19" xfId="0" applyFont="1" applyFill="1" applyBorder="1" applyAlignment="1">
      <alignment horizontal="left"/>
    </xf>
    <xf numFmtId="0" fontId="5" fillId="0" borderId="19" xfId="0" applyNumberFormat="1" applyFont="1" applyFill="1" applyBorder="1" applyAlignment="1">
      <alignment horizontal="right"/>
    </xf>
    <xf numFmtId="0" fontId="5" fillId="0" borderId="19" xfId="0" applyNumberFormat="1" applyFont="1" applyFill="1" applyBorder="1" applyAlignment="1">
      <alignment horizontal="left"/>
    </xf>
    <xf numFmtId="0" fontId="5" fillId="0" borderId="24" xfId="0" applyNumberFormat="1" applyFont="1" applyFill="1" applyBorder="1" applyAlignment="1">
      <alignment horizontal="left"/>
    </xf>
    <xf numFmtId="0" fontId="4" fillId="0" borderId="21"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24" xfId="0" applyNumberFormat="1" applyFont="1" applyFill="1" applyBorder="1" applyAlignment="1">
      <alignment horizontal="right"/>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23" xfId="0" applyFont="1" applyFill="1" applyBorder="1" applyAlignment="1">
      <alignment shrinkToFit="1"/>
    </xf>
    <xf numFmtId="0" fontId="4" fillId="0" borderId="24" xfId="0" applyFont="1" applyFill="1" applyBorder="1" applyAlignment="1">
      <alignment shrinkToFit="1"/>
    </xf>
    <xf numFmtId="0" fontId="0" fillId="0" borderId="0" xfId="0" applyFont="1" applyFill="1" applyBorder="1" applyAlignment="1">
      <alignment horizontal="left" vertical="center" wrapText="1"/>
    </xf>
    <xf numFmtId="0" fontId="5" fillId="0" borderId="10" xfId="0" applyFont="1" applyFill="1" applyBorder="1" applyAlignment="1">
      <alignment horizontal="right"/>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3" fontId="5" fillId="0" borderId="10" xfId="0" applyNumberFormat="1" applyFont="1" applyFill="1" applyBorder="1" applyAlignment="1">
      <alignment horizontal="right"/>
    </xf>
    <xf numFmtId="0" fontId="5" fillId="0" borderId="24" xfId="0" applyFont="1" applyFill="1" applyBorder="1" applyAlignment="1">
      <alignment horizontal="left"/>
    </xf>
    <xf numFmtId="0" fontId="7" fillId="0" borderId="22" xfId="0" applyFont="1" applyFill="1" applyBorder="1" applyAlignment="1">
      <alignment vertical="top"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0" fontId="7" fillId="0" borderId="23" xfId="0" applyFont="1" applyFill="1" applyBorder="1" applyAlignment="1">
      <alignment vertical="top" wrapText="1"/>
    </xf>
    <xf numFmtId="0" fontId="7" fillId="0" borderId="24" xfId="0" applyFont="1" applyFill="1" applyBorder="1" applyAlignment="1">
      <alignment vertical="top" wrapText="1"/>
    </xf>
    <xf numFmtId="0" fontId="7" fillId="0" borderId="15" xfId="0" applyFont="1" applyFill="1" applyBorder="1" applyAlignment="1">
      <alignment vertical="top" wrapText="1"/>
    </xf>
    <xf numFmtId="0" fontId="0" fillId="0" borderId="0" xfId="0" applyFont="1" applyFill="1" applyAlignment="1">
      <alignment horizontal="left" vertical="top" wrapText="1"/>
    </xf>
    <xf numFmtId="0" fontId="0" fillId="0" borderId="18" xfId="0" applyFont="1" applyFill="1" applyBorder="1" applyAlignment="1">
      <alignment horizontal="left" vertical="top" wrapText="1"/>
    </xf>
    <xf numFmtId="0" fontId="0" fillId="0" borderId="21" xfId="0" applyFont="1" applyFill="1" applyBorder="1" applyAlignment="1">
      <alignment horizontal="left" vertical="top" wrapText="1"/>
    </xf>
    <xf numFmtId="0" fontId="4" fillId="0" borderId="0" xfId="0" applyFont="1" applyFill="1" applyAlignment="1">
      <alignment horizontal="left"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1" xfId="0" applyNumberFormat="1"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Alignment="1">
      <alignment/>
    </xf>
    <xf numFmtId="0" fontId="0" fillId="0" borderId="21" xfId="0" applyFont="1" applyFill="1" applyBorder="1" applyAlignment="1">
      <alignment/>
    </xf>
    <xf numFmtId="0" fontId="4" fillId="0" borderId="14" xfId="0" applyFont="1" applyFill="1" applyBorder="1" applyAlignment="1">
      <alignment horizontal="center" vertical="top" wrapText="1"/>
    </xf>
    <xf numFmtId="0" fontId="0" fillId="0" borderId="0" xfId="0" applyFont="1" applyFill="1" applyAlignment="1">
      <alignment wrapText="1"/>
    </xf>
    <xf numFmtId="0" fontId="0" fillId="0" borderId="18" xfId="0" applyFont="1" applyFill="1" applyBorder="1" applyAlignment="1">
      <alignment wrapText="1"/>
    </xf>
    <xf numFmtId="0" fontId="0" fillId="0" borderId="21" xfId="0" applyFont="1" applyFill="1" applyBorder="1" applyAlignment="1">
      <alignment wrapText="1"/>
    </xf>
    <xf numFmtId="0" fontId="7" fillId="0" borderId="21" xfId="0" applyFont="1" applyFill="1" applyBorder="1" applyAlignment="1">
      <alignmen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0" fillId="0" borderId="17" xfId="0" applyFont="1" applyFill="1" applyBorder="1" applyAlignment="1">
      <alignment horizontal="center" vertical="top" wrapText="1"/>
    </xf>
    <xf numFmtId="0" fontId="0" fillId="0" borderId="15" xfId="0" applyFont="1" applyFill="1" applyBorder="1" applyAlignment="1">
      <alignment shrinkToFit="1"/>
    </xf>
    <xf numFmtId="0" fontId="0" fillId="0" borderId="24" xfId="0" applyFont="1" applyFill="1" applyBorder="1" applyAlignment="1">
      <alignment horizontal="left"/>
    </xf>
    <xf numFmtId="0" fontId="5" fillId="0" borderId="20" xfId="0" applyFont="1" applyFill="1" applyBorder="1" applyAlignment="1">
      <alignment horizontal="left"/>
    </xf>
    <xf numFmtId="0" fontId="10" fillId="0" borderId="21" xfId="0" applyFont="1" applyFill="1" applyBorder="1" applyAlignment="1">
      <alignment vertical="top" wrapText="1"/>
    </xf>
    <xf numFmtId="0" fontId="10" fillId="0" borderId="0" xfId="0" applyFont="1" applyFill="1" applyBorder="1" applyAlignment="1">
      <alignment vertical="top" wrapText="1"/>
    </xf>
    <xf numFmtId="0" fontId="10" fillId="0" borderId="18" xfId="0" applyFont="1" applyFill="1" applyBorder="1" applyAlignment="1">
      <alignment vertical="top" wrapText="1"/>
    </xf>
    <xf numFmtId="0" fontId="10" fillId="0" borderId="22" xfId="0" applyFont="1" applyFill="1" applyBorder="1" applyAlignment="1">
      <alignment vertical="top" wrapText="1"/>
    </xf>
    <xf numFmtId="0" fontId="10" fillId="0" borderId="19" xfId="0" applyFont="1" applyFill="1" applyBorder="1" applyAlignment="1">
      <alignment vertical="top" wrapText="1"/>
    </xf>
    <xf numFmtId="0" fontId="10" fillId="0" borderId="20" xfId="0" applyFont="1" applyFill="1" applyBorder="1" applyAlignment="1">
      <alignment vertical="top" wrapText="1"/>
    </xf>
    <xf numFmtId="0" fontId="10" fillId="0" borderId="23" xfId="0" applyFont="1" applyFill="1" applyBorder="1" applyAlignment="1">
      <alignment vertical="top" wrapText="1"/>
    </xf>
    <xf numFmtId="0" fontId="10" fillId="0" borderId="24" xfId="0" applyFont="1" applyFill="1" applyBorder="1" applyAlignment="1">
      <alignment vertical="top" wrapText="1"/>
    </xf>
    <xf numFmtId="0" fontId="10" fillId="0" borderId="15" xfId="0" applyFont="1" applyFill="1" applyBorder="1" applyAlignment="1">
      <alignment vertical="top" wrapText="1"/>
    </xf>
    <xf numFmtId="9" fontId="4" fillId="0" borderId="0" xfId="0" applyNumberFormat="1" applyFont="1" applyFill="1" applyBorder="1" applyAlignment="1">
      <alignment horizontal="left"/>
    </xf>
    <xf numFmtId="0" fontId="4" fillId="0" borderId="18" xfId="0" applyFont="1" applyFill="1" applyBorder="1" applyAlignment="1">
      <alignment horizontal="left"/>
    </xf>
    <xf numFmtId="0" fontId="0" fillId="0" borderId="14" xfId="0" applyFont="1" applyFill="1" applyBorder="1" applyAlignment="1">
      <alignment horizontal="center" vertical="top" wrapText="1"/>
    </xf>
    <xf numFmtId="0" fontId="0" fillId="0" borderId="13"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24" xfId="0" applyFont="1" applyFill="1" applyBorder="1" applyAlignment="1">
      <alignment wrapText="1"/>
    </xf>
    <xf numFmtId="0" fontId="0" fillId="0" borderId="15" xfId="0" applyFont="1" applyFill="1" applyBorder="1" applyAlignment="1">
      <alignment wrapText="1"/>
    </xf>
    <xf numFmtId="0" fontId="0" fillId="0" borderId="10" xfId="0" applyFont="1" applyFill="1" applyBorder="1" applyAlignment="1">
      <alignment wrapText="1"/>
    </xf>
    <xf numFmtId="0" fontId="0" fillId="0" borderId="12" xfId="0" applyFont="1" applyFill="1" applyBorder="1" applyAlignment="1">
      <alignment wrapText="1"/>
    </xf>
    <xf numFmtId="0" fontId="0" fillId="0" borderId="10" xfId="0" applyFont="1" applyFill="1" applyBorder="1" applyAlignment="1">
      <alignment shrinkToFit="1"/>
    </xf>
    <xf numFmtId="0" fontId="0" fillId="0" borderId="12" xfId="0" applyFont="1" applyFill="1" applyBorder="1" applyAlignment="1">
      <alignment shrinkToFit="1"/>
    </xf>
    <xf numFmtId="3" fontId="5" fillId="0" borderId="24" xfId="0" applyNumberFormat="1" applyFont="1" applyFill="1" applyBorder="1" applyAlignment="1">
      <alignment/>
    </xf>
    <xf numFmtId="0" fontId="5" fillId="0" borderId="24" xfId="0" applyFont="1" applyFill="1" applyBorder="1" applyAlignment="1">
      <alignment/>
    </xf>
    <xf numFmtId="0" fontId="4" fillId="0" borderId="24" xfId="0" applyFont="1" applyFill="1" applyBorder="1" applyAlignment="1">
      <alignment vertical="top" shrinkToFit="1"/>
    </xf>
    <xf numFmtId="176" fontId="5" fillId="0" borderId="0" xfId="0" applyNumberFormat="1" applyFont="1" applyFill="1" applyBorder="1" applyAlignment="1">
      <alignment horizontal="right" shrinkToFit="1"/>
    </xf>
    <xf numFmtId="0" fontId="7" fillId="0" borderId="11" xfId="0" applyFont="1" applyFill="1" applyBorder="1" applyAlignment="1">
      <alignment vertical="top" wrapText="1"/>
    </xf>
    <xf numFmtId="0" fontId="7" fillId="0" borderId="10" xfId="0" applyFont="1" applyFill="1" applyBorder="1" applyAlignment="1">
      <alignment vertical="top" wrapText="1"/>
    </xf>
    <xf numFmtId="0" fontId="4" fillId="0" borderId="21" xfId="0" applyFont="1" applyFill="1" applyBorder="1" applyAlignment="1">
      <alignment horizontal="left" vertical="top"/>
    </xf>
    <xf numFmtId="0" fontId="4" fillId="0" borderId="0" xfId="0" applyFont="1" applyFill="1" applyBorder="1" applyAlignment="1">
      <alignment horizontal="left" vertical="top"/>
    </xf>
    <xf numFmtId="0" fontId="4" fillId="0" borderId="18" xfId="0" applyFont="1" applyFill="1" applyBorder="1" applyAlignment="1">
      <alignment horizontal="left" vertical="top"/>
    </xf>
    <xf numFmtId="0" fontId="4" fillId="0" borderId="11" xfId="0" applyFont="1" applyFill="1" applyBorder="1" applyAlignment="1">
      <alignment vertical="center" shrinkToFit="1"/>
    </xf>
    <xf numFmtId="0" fontId="4" fillId="0" borderId="10" xfId="0" applyFont="1" applyFill="1" applyBorder="1" applyAlignment="1">
      <alignment vertical="center" shrinkToFit="1"/>
    </xf>
    <xf numFmtId="0" fontId="4" fillId="0" borderId="12" xfId="0" applyFont="1" applyFill="1" applyBorder="1" applyAlignment="1">
      <alignment vertical="center" shrinkToFit="1"/>
    </xf>
    <xf numFmtId="0" fontId="4" fillId="0" borderId="21" xfId="0" applyFont="1" applyFill="1" applyBorder="1" applyAlignment="1">
      <alignment vertical="center" shrinkToFit="1"/>
    </xf>
    <xf numFmtId="0" fontId="4" fillId="0" borderId="0" xfId="0" applyFont="1" applyFill="1" applyBorder="1" applyAlignment="1">
      <alignment vertical="center" shrinkToFit="1"/>
    </xf>
    <xf numFmtId="0" fontId="4" fillId="0" borderId="18" xfId="0" applyFont="1" applyFill="1" applyBorder="1" applyAlignment="1">
      <alignment vertical="center" shrinkToFit="1"/>
    </xf>
    <xf numFmtId="0" fontId="5" fillId="0" borderId="21" xfId="0" applyFont="1" applyFill="1" applyBorder="1" applyAlignment="1">
      <alignment vertical="top" shrinkToFit="1"/>
    </xf>
    <xf numFmtId="0" fontId="0" fillId="0" borderId="0" xfId="0" applyFont="1" applyFill="1" applyBorder="1" applyAlignment="1">
      <alignment vertical="top" shrinkToFit="1"/>
    </xf>
    <xf numFmtId="0" fontId="0"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10" xfId="0" applyFont="1" applyFill="1" applyBorder="1" applyAlignment="1">
      <alignment vertical="top" shrinkToFit="1"/>
    </xf>
    <xf numFmtId="0" fontId="5" fillId="0" borderId="12"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110</xdr:row>
      <xdr:rowOff>152400</xdr:rowOff>
    </xdr:from>
    <xdr:to>
      <xdr:col>21</xdr:col>
      <xdr:colOff>19050</xdr:colOff>
      <xdr:row>125</xdr:row>
      <xdr:rowOff>19050</xdr:rowOff>
    </xdr:to>
    <xdr:sp>
      <xdr:nvSpPr>
        <xdr:cNvPr id="1" name="AutoShape 4"/>
        <xdr:cNvSpPr>
          <a:spLocks/>
        </xdr:cNvSpPr>
      </xdr:nvSpPr>
      <xdr:spPr>
        <a:xfrm>
          <a:off x="266700" y="15230475"/>
          <a:ext cx="5391150" cy="2114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V128"/>
  <sheetViews>
    <sheetView tabSelected="1" view="pageBreakPreview" zoomScaleSheetLayoutView="100" zoomScalePageLayoutView="0" workbookViewId="0" topLeftCell="A1">
      <selection activeCell="A1" sqref="A1"/>
    </sheetView>
  </sheetViews>
  <sheetFormatPr defaultColWidth="9.00390625" defaultRowHeight="13.5"/>
  <cols>
    <col min="1" max="5" width="3.625" style="281" customWidth="1"/>
    <col min="6" max="6" width="2.375" style="281" customWidth="1"/>
    <col min="7" max="7" width="3.625" style="281" customWidth="1"/>
    <col min="8" max="8" width="2.75390625" style="281" customWidth="1"/>
    <col min="9" max="28" width="3.625" style="281" customWidth="1"/>
    <col min="29" max="16384" width="9.00390625" style="281" customWidth="1"/>
  </cols>
  <sheetData>
    <row r="1" s="278" customFormat="1" ht="12.75" customHeight="1"/>
    <row r="2" s="278" customFormat="1" ht="12.75" customHeight="1"/>
    <row r="3" s="279" customFormat="1" ht="12.75" customHeight="1"/>
    <row r="4" spans="3:19" s="280" customFormat="1" ht="13.5" customHeight="1">
      <c r="C4" s="136"/>
      <c r="D4" s="136"/>
      <c r="E4" s="500" t="s">
        <v>2310</v>
      </c>
      <c r="F4" s="501"/>
      <c r="G4" s="501"/>
      <c r="H4" s="501"/>
      <c r="I4" s="501"/>
      <c r="J4" s="501"/>
      <c r="K4" s="501"/>
      <c r="L4" s="501"/>
      <c r="M4" s="501"/>
      <c r="N4" s="501"/>
      <c r="O4" s="501"/>
      <c r="P4" s="501"/>
      <c r="Q4" s="501"/>
      <c r="R4" s="501"/>
      <c r="S4" s="502"/>
    </row>
    <row r="5" spans="3:19" s="280" customFormat="1" ht="13.5" customHeight="1">
      <c r="C5" s="136"/>
      <c r="D5" s="136"/>
      <c r="E5" s="503"/>
      <c r="F5" s="504"/>
      <c r="G5" s="504"/>
      <c r="H5" s="504"/>
      <c r="I5" s="504"/>
      <c r="J5" s="504"/>
      <c r="K5" s="504"/>
      <c r="L5" s="504"/>
      <c r="M5" s="504"/>
      <c r="N5" s="504"/>
      <c r="O5" s="504"/>
      <c r="P5" s="504"/>
      <c r="Q5" s="504"/>
      <c r="R5" s="504"/>
      <c r="S5" s="505"/>
    </row>
    <row r="6" spans="3:19" s="280" customFormat="1" ht="13.5" customHeight="1">
      <c r="C6" s="136"/>
      <c r="D6" s="136"/>
      <c r="E6" s="503"/>
      <c r="F6" s="504"/>
      <c r="G6" s="504"/>
      <c r="H6" s="504"/>
      <c r="I6" s="504"/>
      <c r="J6" s="504"/>
      <c r="K6" s="504"/>
      <c r="L6" s="504"/>
      <c r="M6" s="504"/>
      <c r="N6" s="504"/>
      <c r="O6" s="504"/>
      <c r="P6" s="504"/>
      <c r="Q6" s="504"/>
      <c r="R6" s="504"/>
      <c r="S6" s="505"/>
    </row>
    <row r="7" spans="3:19" s="280" customFormat="1" ht="13.5" customHeight="1">
      <c r="C7" s="136"/>
      <c r="D7" s="136"/>
      <c r="E7" s="503"/>
      <c r="F7" s="504"/>
      <c r="G7" s="504"/>
      <c r="H7" s="504"/>
      <c r="I7" s="504"/>
      <c r="J7" s="504"/>
      <c r="K7" s="504"/>
      <c r="L7" s="504"/>
      <c r="M7" s="504"/>
      <c r="N7" s="504"/>
      <c r="O7" s="504"/>
      <c r="P7" s="504"/>
      <c r="Q7" s="504"/>
      <c r="R7" s="504"/>
      <c r="S7" s="505"/>
    </row>
    <row r="8" spans="5:19" s="280" customFormat="1" ht="13.5">
      <c r="E8" s="506"/>
      <c r="F8" s="507"/>
      <c r="G8" s="507"/>
      <c r="H8" s="507"/>
      <c r="I8" s="507"/>
      <c r="J8" s="507"/>
      <c r="K8" s="507"/>
      <c r="L8" s="507"/>
      <c r="M8" s="507"/>
      <c r="N8" s="507"/>
      <c r="O8" s="507"/>
      <c r="P8" s="507"/>
      <c r="Q8" s="507"/>
      <c r="R8" s="507"/>
      <c r="S8" s="508"/>
    </row>
    <row r="9" s="280" customFormat="1" ht="13.5"/>
    <row r="10" s="280" customFormat="1" ht="13.5"/>
    <row r="11" s="280" customFormat="1" ht="13.5"/>
    <row r="12" spans="9:15" s="280" customFormat="1" ht="13.5">
      <c r="I12" s="500" t="s">
        <v>1298</v>
      </c>
      <c r="J12" s="501"/>
      <c r="K12" s="501"/>
      <c r="L12" s="501"/>
      <c r="M12" s="501"/>
      <c r="N12" s="501"/>
      <c r="O12" s="502"/>
    </row>
    <row r="13" spans="9:15" s="280" customFormat="1" ht="13.5">
      <c r="I13" s="506"/>
      <c r="J13" s="507"/>
      <c r="K13" s="507"/>
      <c r="L13" s="507"/>
      <c r="M13" s="507"/>
      <c r="N13" s="507"/>
      <c r="O13" s="508"/>
    </row>
    <row r="14" spans="8:12" s="280" customFormat="1" ht="17.25" customHeight="1">
      <c r="H14" s="137"/>
      <c r="I14" s="137"/>
      <c r="J14" s="137" t="s">
        <v>405</v>
      </c>
      <c r="K14" s="137"/>
      <c r="L14" s="138"/>
    </row>
    <row r="15" spans="8:12" s="280" customFormat="1" ht="17.25" customHeight="1">
      <c r="H15" s="137"/>
      <c r="I15" s="137"/>
      <c r="J15" s="137"/>
      <c r="K15" s="137"/>
      <c r="L15" s="138"/>
    </row>
    <row r="16" s="280" customFormat="1" ht="17.25">
      <c r="L16" s="139" t="s">
        <v>2311</v>
      </c>
    </row>
    <row r="18" ht="13.5" customHeight="1"/>
    <row r="19" ht="13.5">
      <c r="C19" s="140" t="s">
        <v>1301</v>
      </c>
    </row>
    <row r="20" ht="4.5" customHeight="1">
      <c r="C20" s="140"/>
    </row>
    <row r="21" spans="3:22" ht="13.5">
      <c r="C21" s="140" t="s">
        <v>1005</v>
      </c>
      <c r="U21" s="281">
        <v>1</v>
      </c>
      <c r="V21" s="1"/>
    </row>
    <row r="22" ht="4.5" customHeight="1">
      <c r="C22" s="140"/>
    </row>
    <row r="23" spans="3:22" ht="13.5">
      <c r="C23" s="140" t="s">
        <v>406</v>
      </c>
      <c r="U23" s="281">
        <v>3</v>
      </c>
      <c r="V23" s="1"/>
    </row>
    <row r="24" ht="4.5" customHeight="1">
      <c r="C24" s="140"/>
    </row>
    <row r="25" spans="3:22" ht="13.5">
      <c r="C25" s="140" t="s">
        <v>407</v>
      </c>
      <c r="U25" s="281">
        <v>4</v>
      </c>
      <c r="V25" s="1"/>
    </row>
    <row r="26" spans="3:22" ht="4.5" customHeight="1">
      <c r="C26" s="140"/>
      <c r="V26" s="1"/>
    </row>
    <row r="27" spans="3:22" ht="13.5">
      <c r="C27" s="140" t="s">
        <v>408</v>
      </c>
      <c r="U27" s="281">
        <v>10</v>
      </c>
      <c r="V27" s="1"/>
    </row>
    <row r="28" spans="3:22" ht="4.5" customHeight="1">
      <c r="C28" s="140"/>
      <c r="V28" s="1"/>
    </row>
    <row r="29" spans="3:22" ht="13.5">
      <c r="C29" s="140" t="s">
        <v>409</v>
      </c>
      <c r="U29" s="281">
        <v>14</v>
      </c>
      <c r="V29" s="1"/>
    </row>
    <row r="30" spans="3:22" ht="4.5" customHeight="1">
      <c r="C30" s="140"/>
      <c r="V30" s="1"/>
    </row>
    <row r="31" spans="3:22" ht="13.5">
      <c r="C31" s="140" t="s">
        <v>410</v>
      </c>
      <c r="U31" s="281">
        <v>18</v>
      </c>
      <c r="V31" s="1"/>
    </row>
    <row r="32" ht="4.5" customHeight="1">
      <c r="C32" s="140"/>
    </row>
    <row r="33" spans="3:22" ht="13.5">
      <c r="C33" s="140" t="s">
        <v>411</v>
      </c>
      <c r="U33" s="281">
        <v>19</v>
      </c>
      <c r="V33" s="1"/>
    </row>
    <row r="34" ht="4.5" customHeight="1">
      <c r="C34" s="140"/>
    </row>
    <row r="35" spans="3:22" ht="13.5">
      <c r="C35" s="140" t="s">
        <v>2145</v>
      </c>
      <c r="U35" s="281">
        <v>29</v>
      </c>
      <c r="V35" s="1"/>
    </row>
    <row r="36" spans="3:22" ht="4.5" customHeight="1">
      <c r="C36" s="140"/>
      <c r="V36" s="1"/>
    </row>
    <row r="37" spans="3:22" ht="13.5">
      <c r="C37" s="140"/>
      <c r="V37" s="1"/>
    </row>
    <row r="38" spans="3:22" ht="4.5" customHeight="1">
      <c r="C38" s="140"/>
      <c r="V38" s="1"/>
    </row>
    <row r="39" spans="3:22" ht="13.5">
      <c r="C39" s="140" t="s">
        <v>2109</v>
      </c>
      <c r="V39" s="1"/>
    </row>
    <row r="40" spans="3:22" ht="4.5" customHeight="1">
      <c r="C40" s="140"/>
      <c r="V40" s="1"/>
    </row>
    <row r="41" spans="3:22" ht="13.5">
      <c r="C41" s="140" t="s">
        <v>1299</v>
      </c>
      <c r="U41" s="281">
        <v>32</v>
      </c>
      <c r="V41" s="1"/>
    </row>
    <row r="42" spans="3:22" ht="4.5" customHeight="1">
      <c r="C42" s="140"/>
      <c r="V42" s="1"/>
    </row>
    <row r="43" spans="3:22" ht="13.5">
      <c r="C43" s="140" t="s">
        <v>1300</v>
      </c>
      <c r="U43" s="281">
        <v>35</v>
      </c>
      <c r="V43" s="1"/>
    </row>
    <row r="44" spans="3:22" ht="4.5" customHeight="1">
      <c r="C44" s="140"/>
      <c r="V44" s="1"/>
    </row>
    <row r="45" spans="3:22" ht="13.5">
      <c r="C45" s="140" t="s">
        <v>1284</v>
      </c>
      <c r="U45" s="281">
        <v>37</v>
      </c>
      <c r="V45" s="1"/>
    </row>
    <row r="46" spans="3:22" ht="4.5" customHeight="1">
      <c r="C46" s="140"/>
      <c r="V46" s="1"/>
    </row>
    <row r="47" spans="3:22" ht="13.5">
      <c r="C47" s="140"/>
      <c r="V47" s="1"/>
    </row>
    <row r="48" spans="3:22" ht="4.5" customHeight="1">
      <c r="C48" s="140"/>
      <c r="V48" s="1"/>
    </row>
    <row r="49" spans="3:22" ht="13.5">
      <c r="C49" s="140" t="s">
        <v>190</v>
      </c>
      <c r="U49" s="281">
        <v>39</v>
      </c>
      <c r="V49" s="1"/>
    </row>
    <row r="50" spans="3:22" ht="4.5" customHeight="1">
      <c r="C50" s="140"/>
      <c r="V50" s="1"/>
    </row>
    <row r="51" spans="3:22" ht="13.5">
      <c r="C51" s="140"/>
      <c r="V51" s="1"/>
    </row>
    <row r="52" spans="3:22" ht="4.5" customHeight="1">
      <c r="C52" s="140"/>
      <c r="V52" s="1"/>
    </row>
    <row r="53" spans="3:22" ht="13.5">
      <c r="C53" s="140"/>
      <c r="V53" s="1"/>
    </row>
    <row r="54" spans="3:22" ht="4.5" customHeight="1">
      <c r="C54" s="140"/>
      <c r="V54" s="1"/>
    </row>
    <row r="55" spans="3:22" ht="13.5">
      <c r="C55" s="140"/>
      <c r="V55" s="1"/>
    </row>
    <row r="56" spans="3:22" ht="13.5" customHeight="1">
      <c r="C56" s="140"/>
      <c r="V56" s="1"/>
    </row>
    <row r="57" spans="3:22" ht="13.5">
      <c r="C57" s="140"/>
      <c r="V57" s="1"/>
    </row>
    <row r="58" spans="3:22" ht="4.5" customHeight="1">
      <c r="C58" s="140"/>
      <c r="V58" s="1"/>
    </row>
    <row r="59" spans="3:22" ht="13.5">
      <c r="C59" s="140"/>
      <c r="V59" s="1"/>
    </row>
    <row r="60" ht="13.5">
      <c r="C60" s="140"/>
    </row>
    <row r="61" ht="13.5">
      <c r="C61" s="140"/>
    </row>
    <row r="62" ht="4.5" customHeight="1">
      <c r="C62" s="140"/>
    </row>
    <row r="63" ht="13.5">
      <c r="C63" s="140"/>
    </row>
    <row r="64" ht="4.5" customHeight="1">
      <c r="C64" s="140"/>
    </row>
    <row r="65" ht="13.5">
      <c r="C65" s="140"/>
    </row>
    <row r="66" ht="4.5" customHeight="1">
      <c r="C66" s="140"/>
    </row>
    <row r="67" ht="13.5">
      <c r="C67" s="140"/>
    </row>
    <row r="68" ht="4.5" customHeight="1">
      <c r="C68" s="140"/>
    </row>
    <row r="69" ht="13.5">
      <c r="C69" s="140"/>
    </row>
    <row r="70" ht="4.5" customHeight="1">
      <c r="C70" s="140"/>
    </row>
    <row r="71" ht="13.5">
      <c r="C71" s="140"/>
    </row>
    <row r="72" ht="4.5" customHeight="1">
      <c r="C72" s="140"/>
    </row>
    <row r="73" ht="13.5">
      <c r="C73" s="140"/>
    </row>
    <row r="74" ht="4.5" customHeight="1">
      <c r="C74" s="140"/>
    </row>
    <row r="76" spans="3:10" ht="13.5">
      <c r="C76" s="141"/>
      <c r="D76" s="217"/>
      <c r="E76" s="217"/>
      <c r="F76" s="217"/>
      <c r="G76" s="217"/>
      <c r="H76" s="217"/>
      <c r="I76" s="217"/>
      <c r="J76" s="217"/>
    </row>
    <row r="77" ht="4.5" customHeight="1"/>
    <row r="79" spans="3:9" ht="13.5">
      <c r="C79" s="140"/>
      <c r="D79" s="140"/>
      <c r="E79" s="140"/>
      <c r="F79" s="140"/>
      <c r="G79" s="140"/>
      <c r="H79" s="140"/>
      <c r="I79" s="140"/>
    </row>
    <row r="80" spans="3:9" ht="3.75" customHeight="1">
      <c r="C80" s="140"/>
      <c r="D80" s="140"/>
      <c r="E80" s="140"/>
      <c r="F80" s="140"/>
      <c r="G80" s="140"/>
      <c r="H80" s="140"/>
      <c r="I80" s="140"/>
    </row>
    <row r="81" spans="3:9" ht="13.5">
      <c r="C81" s="140"/>
      <c r="D81" s="140"/>
      <c r="E81" s="140"/>
      <c r="F81" s="140"/>
      <c r="G81" s="140"/>
      <c r="H81" s="140"/>
      <c r="I81" s="140"/>
    </row>
    <row r="82" spans="3:9" ht="4.5" customHeight="1">
      <c r="C82" s="140"/>
      <c r="D82" s="140"/>
      <c r="E82" s="140"/>
      <c r="F82" s="140"/>
      <c r="G82" s="140"/>
      <c r="H82" s="140"/>
      <c r="I82" s="140"/>
    </row>
    <row r="83" spans="3:9" ht="13.5">
      <c r="C83" s="140"/>
      <c r="D83" s="140"/>
      <c r="E83" s="140"/>
      <c r="F83" s="140"/>
      <c r="G83" s="140"/>
      <c r="H83" s="140"/>
      <c r="I83" s="140"/>
    </row>
    <row r="84" spans="3:9" ht="4.5" customHeight="1">
      <c r="C84" s="140"/>
      <c r="D84" s="140"/>
      <c r="E84" s="140"/>
      <c r="F84" s="140"/>
      <c r="G84" s="140"/>
      <c r="H84" s="140"/>
      <c r="I84" s="140"/>
    </row>
    <row r="85" spans="3:9" ht="13.5">
      <c r="C85" s="140"/>
      <c r="D85" s="140"/>
      <c r="E85" s="140"/>
      <c r="F85" s="140"/>
      <c r="G85" s="140"/>
      <c r="H85" s="140"/>
      <c r="I85" s="140"/>
    </row>
    <row r="86" spans="3:9" ht="4.5" customHeight="1">
      <c r="C86" s="140"/>
      <c r="D86" s="140"/>
      <c r="E86" s="140"/>
      <c r="F86" s="140"/>
      <c r="G86" s="140"/>
      <c r="H86" s="140"/>
      <c r="I86" s="140"/>
    </row>
    <row r="87" spans="3:9" ht="13.5">
      <c r="C87" s="140"/>
      <c r="D87" s="140"/>
      <c r="E87" s="140"/>
      <c r="F87" s="140"/>
      <c r="G87" s="140"/>
      <c r="H87" s="140"/>
      <c r="I87" s="140"/>
    </row>
    <row r="88" spans="3:9" ht="4.5" customHeight="1">
      <c r="C88" s="140"/>
      <c r="D88" s="140"/>
      <c r="E88" s="140"/>
      <c r="F88" s="140"/>
      <c r="G88" s="140"/>
      <c r="H88" s="140"/>
      <c r="I88" s="140"/>
    </row>
    <row r="89" spans="3:9" ht="13.5">
      <c r="C89" s="140"/>
      <c r="D89" s="140"/>
      <c r="E89" s="140"/>
      <c r="F89" s="140"/>
      <c r="G89" s="140"/>
      <c r="H89" s="140"/>
      <c r="I89" s="140"/>
    </row>
    <row r="90" spans="3:9" ht="4.5" customHeight="1">
      <c r="C90" s="140"/>
      <c r="D90" s="140"/>
      <c r="E90" s="140"/>
      <c r="F90" s="140"/>
      <c r="G90" s="140"/>
      <c r="H90" s="140"/>
      <c r="I90" s="140"/>
    </row>
    <row r="91" spans="3:9" ht="13.5">
      <c r="C91" s="140"/>
      <c r="D91" s="140"/>
      <c r="E91" s="140"/>
      <c r="F91" s="140"/>
      <c r="G91" s="140"/>
      <c r="H91" s="140"/>
      <c r="I91" s="140"/>
    </row>
    <row r="92" spans="3:9" ht="4.5" customHeight="1">
      <c r="C92" s="140"/>
      <c r="D92" s="140"/>
      <c r="E92" s="140"/>
      <c r="F92" s="140"/>
      <c r="G92" s="140"/>
      <c r="H92" s="140"/>
      <c r="I92" s="140"/>
    </row>
    <row r="93" spans="3:9" ht="13.5">
      <c r="C93" s="140"/>
      <c r="D93" s="140"/>
      <c r="E93" s="140"/>
      <c r="F93" s="140"/>
      <c r="G93" s="140"/>
      <c r="H93" s="140"/>
      <c r="I93" s="140"/>
    </row>
    <row r="113" spans="1:22" ht="13.5">
      <c r="A113" s="142"/>
      <c r="C113" s="142" t="s">
        <v>1291</v>
      </c>
      <c r="D113" s="142"/>
      <c r="E113" s="142"/>
      <c r="F113" s="142"/>
      <c r="G113" s="142"/>
      <c r="H113" s="142"/>
      <c r="I113" s="142"/>
      <c r="J113" s="142"/>
      <c r="K113" s="142"/>
      <c r="L113" s="142"/>
      <c r="M113" s="142"/>
      <c r="N113" s="142"/>
      <c r="O113" s="142"/>
      <c r="P113" s="142"/>
      <c r="Q113" s="142"/>
      <c r="R113" s="142"/>
      <c r="S113" s="142"/>
      <c r="T113" s="140"/>
      <c r="U113" s="140"/>
      <c r="V113" s="140"/>
    </row>
    <row r="114" spans="1:22" ht="9.75" customHeight="1">
      <c r="A114" s="142"/>
      <c r="C114" s="142"/>
      <c r="D114" s="142"/>
      <c r="E114" s="142"/>
      <c r="F114" s="142"/>
      <c r="G114" s="142"/>
      <c r="H114" s="142"/>
      <c r="I114" s="142"/>
      <c r="J114" s="142"/>
      <c r="K114" s="142"/>
      <c r="L114" s="142"/>
      <c r="M114" s="142"/>
      <c r="N114" s="142"/>
      <c r="O114" s="142"/>
      <c r="P114" s="142"/>
      <c r="Q114" s="142"/>
      <c r="R114" s="142"/>
      <c r="S114" s="142"/>
      <c r="T114" s="140"/>
      <c r="U114" s="140"/>
      <c r="V114" s="140"/>
    </row>
    <row r="115" spans="1:22" ht="13.5">
      <c r="A115" s="142"/>
      <c r="C115" s="142" t="s">
        <v>1292</v>
      </c>
      <c r="D115" s="142"/>
      <c r="E115" s="142"/>
      <c r="F115" s="142"/>
      <c r="G115" s="142"/>
      <c r="H115" s="142"/>
      <c r="I115" s="142"/>
      <c r="J115" s="142"/>
      <c r="K115" s="142"/>
      <c r="L115" s="142"/>
      <c r="M115" s="142"/>
      <c r="N115" s="142"/>
      <c r="O115" s="142"/>
      <c r="P115" s="142"/>
      <c r="Q115" s="142"/>
      <c r="R115" s="142"/>
      <c r="S115" s="142"/>
      <c r="T115" s="140"/>
      <c r="U115" s="140"/>
      <c r="V115" s="140"/>
    </row>
    <row r="116" spans="1:22" ht="9.75" customHeight="1">
      <c r="A116" s="142"/>
      <c r="C116" s="142"/>
      <c r="D116" s="142"/>
      <c r="E116" s="142"/>
      <c r="F116" s="142"/>
      <c r="G116" s="142"/>
      <c r="H116" s="142"/>
      <c r="I116" s="142"/>
      <c r="J116" s="142"/>
      <c r="K116" s="142"/>
      <c r="L116" s="142"/>
      <c r="M116" s="142"/>
      <c r="N116" s="142"/>
      <c r="O116" s="142"/>
      <c r="P116" s="142"/>
      <c r="Q116" s="142"/>
      <c r="R116" s="142"/>
      <c r="S116" s="142"/>
      <c r="T116" s="140"/>
      <c r="U116" s="140"/>
      <c r="V116" s="140"/>
    </row>
    <row r="117" spans="1:22" ht="13.5">
      <c r="A117" s="142"/>
      <c r="C117" s="142"/>
      <c r="D117" s="143" t="s">
        <v>412</v>
      </c>
      <c r="E117" s="144"/>
      <c r="F117" s="144"/>
      <c r="G117" s="144"/>
      <c r="H117" s="145" t="s">
        <v>413</v>
      </c>
      <c r="I117" s="144"/>
      <c r="J117" s="144" t="s">
        <v>1293</v>
      </c>
      <c r="K117" s="144"/>
      <c r="L117" s="144"/>
      <c r="M117" s="144"/>
      <c r="N117" s="144"/>
      <c r="O117" s="144"/>
      <c r="P117" s="144"/>
      <c r="Q117" s="144"/>
      <c r="R117" s="144"/>
      <c r="S117" s="142"/>
      <c r="T117" s="140"/>
      <c r="U117" s="140"/>
      <c r="V117" s="140"/>
    </row>
    <row r="118" spans="1:22" ht="7.5" customHeight="1">
      <c r="A118" s="142"/>
      <c r="C118" s="142"/>
      <c r="D118" s="144"/>
      <c r="E118" s="144"/>
      <c r="F118" s="144"/>
      <c r="G118" s="144"/>
      <c r="H118" s="145"/>
      <c r="I118" s="144"/>
      <c r="J118" s="144"/>
      <c r="K118" s="144"/>
      <c r="L118" s="144"/>
      <c r="M118" s="144"/>
      <c r="N118" s="144"/>
      <c r="O118" s="144"/>
      <c r="P118" s="144"/>
      <c r="Q118" s="144"/>
      <c r="R118" s="144"/>
      <c r="S118" s="142"/>
      <c r="T118" s="140"/>
      <c r="U118" s="140"/>
      <c r="V118" s="140"/>
    </row>
    <row r="119" spans="1:22" ht="13.5">
      <c r="A119" s="142"/>
      <c r="C119" s="142"/>
      <c r="D119" s="143" t="s">
        <v>414</v>
      </c>
      <c r="E119" s="144"/>
      <c r="F119" s="144"/>
      <c r="G119" s="144"/>
      <c r="H119" s="145" t="s">
        <v>415</v>
      </c>
      <c r="I119" s="144"/>
      <c r="J119" s="144" t="s">
        <v>1294</v>
      </c>
      <c r="K119" s="144"/>
      <c r="L119" s="144"/>
      <c r="M119" s="144"/>
      <c r="N119" s="144"/>
      <c r="O119" s="144"/>
      <c r="P119" s="144"/>
      <c r="Q119" s="144"/>
      <c r="R119" s="144"/>
      <c r="S119" s="142"/>
      <c r="T119" s="140"/>
      <c r="U119" s="140"/>
      <c r="V119" s="140"/>
    </row>
    <row r="120" spans="1:22" ht="7.5" customHeight="1">
      <c r="A120" s="142"/>
      <c r="C120" s="142"/>
      <c r="D120" s="144"/>
      <c r="E120" s="144"/>
      <c r="F120" s="144"/>
      <c r="G120" s="144"/>
      <c r="H120" s="145"/>
      <c r="I120" s="144"/>
      <c r="J120" s="144"/>
      <c r="K120" s="144"/>
      <c r="L120" s="144"/>
      <c r="M120" s="144"/>
      <c r="N120" s="144"/>
      <c r="O120" s="144"/>
      <c r="P120" s="144"/>
      <c r="Q120" s="144"/>
      <c r="R120" s="144"/>
      <c r="S120" s="142"/>
      <c r="T120" s="140"/>
      <c r="U120" s="140"/>
      <c r="V120" s="140"/>
    </row>
    <row r="121" spans="1:22" ht="13.5">
      <c r="A121" s="142"/>
      <c r="C121" s="142"/>
      <c r="D121" s="144" t="s">
        <v>416</v>
      </c>
      <c r="E121" s="144"/>
      <c r="F121" s="144"/>
      <c r="G121" s="144"/>
      <c r="H121" s="145" t="s">
        <v>415</v>
      </c>
      <c r="I121" s="144"/>
      <c r="J121" s="144" t="s">
        <v>1295</v>
      </c>
      <c r="K121" s="144"/>
      <c r="L121" s="144"/>
      <c r="M121" s="144"/>
      <c r="N121" s="144"/>
      <c r="O121" s="144"/>
      <c r="P121" s="144"/>
      <c r="Q121" s="144"/>
      <c r="R121" s="144"/>
      <c r="S121" s="142"/>
      <c r="T121" s="140"/>
      <c r="U121" s="140"/>
      <c r="V121" s="140"/>
    </row>
    <row r="122" spans="1:22" ht="7.5" customHeight="1">
      <c r="A122" s="142"/>
      <c r="C122" s="142"/>
      <c r="D122" s="144"/>
      <c r="E122" s="144"/>
      <c r="F122" s="144"/>
      <c r="G122" s="144"/>
      <c r="H122" s="145"/>
      <c r="I122" s="144"/>
      <c r="J122" s="144"/>
      <c r="K122" s="144"/>
      <c r="L122" s="144"/>
      <c r="M122" s="144"/>
      <c r="N122" s="144"/>
      <c r="O122" s="144"/>
      <c r="P122" s="144"/>
      <c r="Q122" s="144"/>
      <c r="R122" s="144"/>
      <c r="S122" s="142"/>
      <c r="T122" s="140"/>
      <c r="U122" s="140"/>
      <c r="V122" s="140"/>
    </row>
    <row r="123" spans="1:22" ht="13.5">
      <c r="A123" s="142"/>
      <c r="C123" s="142"/>
      <c r="D123" s="144" t="s">
        <v>1296</v>
      </c>
      <c r="E123" s="144"/>
      <c r="F123" s="144"/>
      <c r="G123" s="144"/>
      <c r="H123" s="145" t="s">
        <v>417</v>
      </c>
      <c r="I123" s="144"/>
      <c r="J123" s="144" t="s">
        <v>1297</v>
      </c>
      <c r="K123" s="144"/>
      <c r="L123" s="144"/>
      <c r="M123" s="144"/>
      <c r="N123" s="144"/>
      <c r="O123" s="144"/>
      <c r="P123" s="144"/>
      <c r="Q123" s="144"/>
      <c r="R123" s="144"/>
      <c r="S123" s="142"/>
      <c r="T123" s="140"/>
      <c r="U123" s="140"/>
      <c r="V123" s="140"/>
    </row>
    <row r="124" spans="1:22" ht="13.5">
      <c r="A124" s="142"/>
      <c r="B124" s="142"/>
      <c r="C124" s="142"/>
      <c r="D124" s="142"/>
      <c r="E124" s="142"/>
      <c r="F124" s="142"/>
      <c r="G124" s="146"/>
      <c r="H124" s="142"/>
      <c r="I124" s="142"/>
      <c r="J124" s="142"/>
      <c r="K124" s="142"/>
      <c r="L124" s="142"/>
      <c r="M124" s="142"/>
      <c r="N124" s="142"/>
      <c r="O124" s="142"/>
      <c r="P124" s="142"/>
      <c r="Q124" s="142"/>
      <c r="R124" s="142"/>
      <c r="S124" s="142"/>
      <c r="T124" s="140"/>
      <c r="U124" s="140"/>
      <c r="V124" s="140"/>
    </row>
    <row r="125" spans="1:22" ht="13.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row>
    <row r="126" spans="1:22" ht="6.75" customHeight="1">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row>
    <row r="127" spans="1:22" ht="13.5">
      <c r="A127" s="140"/>
      <c r="B127" s="140"/>
      <c r="C127" s="140"/>
      <c r="D127" s="140"/>
      <c r="E127" s="140"/>
      <c r="F127" s="140"/>
      <c r="G127" s="140"/>
      <c r="H127" s="12"/>
      <c r="I127" s="12"/>
      <c r="J127" s="140"/>
      <c r="K127" s="140"/>
      <c r="L127" s="140"/>
      <c r="M127" s="140"/>
      <c r="N127" s="140"/>
      <c r="O127" s="140"/>
      <c r="P127" s="140"/>
      <c r="Q127" s="140"/>
      <c r="R127" s="140"/>
      <c r="S127" s="140"/>
      <c r="T127" s="140"/>
      <c r="U127" s="140"/>
      <c r="V127" s="140"/>
    </row>
    <row r="128" spans="1:22" ht="13.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row>
  </sheetData>
  <sheetProtection/>
  <mergeCells count="2">
    <mergeCell ref="E4:S8"/>
    <mergeCell ref="I12:O13"/>
  </mergeCells>
  <printOptions horizontalCentered="1"/>
  <pageMargins left="0.7874015748031497" right="0.3937007874015748" top="0.7874015748031497" bottom="0.5905511811023623" header="0.5118110236220472" footer="0.31496062992125984"/>
  <pageSetup firstPageNumber="1" useFirstPageNumber="1" horizontalDpi="600" verticalDpi="600" orientation="portrait" paperSize="9" r:id="rId2"/>
  <rowBreaks count="1" manualBreakCount="1">
    <brk id="76" max="21" man="1"/>
  </rowBreaks>
  <drawing r:id="rId1"/>
</worksheet>
</file>

<file path=xl/worksheets/sheet10.xml><?xml version="1.0" encoding="utf-8"?>
<worksheet xmlns="http://schemas.openxmlformats.org/spreadsheetml/2006/main" xmlns:r="http://schemas.openxmlformats.org/officeDocument/2006/relationships">
  <dimension ref="A2:AQ6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31.00390625" style="410" customWidth="1"/>
    <col min="4" max="9" width="2.375" style="410" customWidth="1"/>
    <col min="10" max="10" width="1.75390625" style="410" customWidth="1"/>
    <col min="11" max="11" width="1.4921875" style="410" customWidth="1"/>
    <col min="12" max="15" width="2.375" style="410" customWidth="1"/>
    <col min="16" max="16" width="3.25390625" style="410" customWidth="1"/>
    <col min="17" max="22" width="2.375" style="410" customWidth="1"/>
    <col min="23" max="24" width="1.75390625" style="410" customWidth="1"/>
    <col min="25" max="25" width="2.125" style="410" customWidth="1"/>
    <col min="26" max="26" width="1.4921875" style="410" customWidth="1"/>
    <col min="27" max="35" width="2.375" style="410" customWidth="1"/>
    <col min="36" max="36" width="2.625" style="77" customWidth="1"/>
    <col min="37" max="41" width="2.375" style="410" customWidth="1"/>
    <col min="42" max="43" width="8.625" style="410" customWidth="1"/>
    <col min="44" max="16384" width="9.00390625" style="410" customWidth="1"/>
  </cols>
  <sheetData>
    <row r="1" ht="17.25" customHeight="1"/>
    <row r="2" ht="17.25" customHeight="1">
      <c r="B2" s="76" t="s">
        <v>662</v>
      </c>
    </row>
    <row r="3" ht="17.25" customHeight="1">
      <c r="B3" s="76"/>
    </row>
    <row r="4" ht="17.25" customHeight="1">
      <c r="B4" s="76" t="s">
        <v>663</v>
      </c>
    </row>
    <row r="6" spans="1:43" ht="16.5" customHeight="1">
      <c r="A6" s="3" t="s">
        <v>345</v>
      </c>
      <c r="B6" s="437"/>
      <c r="C6" s="107" t="s">
        <v>346</v>
      </c>
      <c r="D6" s="438"/>
      <c r="E6" s="415"/>
      <c r="F6" s="415"/>
      <c r="G6" s="415"/>
      <c r="H6" s="415"/>
      <c r="I6" s="415"/>
      <c r="J6" s="415"/>
      <c r="K6" s="415"/>
      <c r="L6" s="415"/>
      <c r="M6" s="415"/>
      <c r="N6" s="415"/>
      <c r="O6" s="415"/>
      <c r="P6" s="415"/>
      <c r="Q6" s="415"/>
      <c r="R6" s="415"/>
      <c r="S6" s="227"/>
      <c r="T6" s="227"/>
      <c r="U6" s="462" t="s">
        <v>347</v>
      </c>
      <c r="V6" s="462"/>
      <c r="W6" s="415"/>
      <c r="X6" s="415"/>
      <c r="Y6" s="415"/>
      <c r="Z6" s="415"/>
      <c r="AA6" s="415"/>
      <c r="AB6" s="415"/>
      <c r="AC6" s="415"/>
      <c r="AD6" s="415"/>
      <c r="AE6" s="415"/>
      <c r="AF6" s="415"/>
      <c r="AG6" s="415"/>
      <c r="AH6" s="415"/>
      <c r="AI6" s="415"/>
      <c r="AJ6" s="415"/>
      <c r="AK6" s="415"/>
      <c r="AL6" s="415"/>
      <c r="AM6" s="415"/>
      <c r="AN6" s="415"/>
      <c r="AO6" s="416"/>
      <c r="AP6" s="6" t="s">
        <v>664</v>
      </c>
      <c r="AQ6" s="6" t="s">
        <v>665</v>
      </c>
    </row>
    <row r="7" spans="1:43" ht="16.5" customHeight="1">
      <c r="A7" s="7" t="s">
        <v>348</v>
      </c>
      <c r="B7" s="8" t="s">
        <v>349</v>
      </c>
      <c r="C7" s="412"/>
      <c r="D7" s="413"/>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12"/>
      <c r="AP7" s="9" t="s">
        <v>1248</v>
      </c>
      <c r="AQ7" s="9" t="s">
        <v>1249</v>
      </c>
    </row>
    <row r="8" spans="1:43" ht="17.25" customHeight="1">
      <c r="A8" s="14">
        <v>36</v>
      </c>
      <c r="B8" s="14">
        <v>1111</v>
      </c>
      <c r="C8" s="101" t="s">
        <v>1745</v>
      </c>
      <c r="D8" s="521" t="s">
        <v>1746</v>
      </c>
      <c r="E8" s="509"/>
      <c r="F8" s="509"/>
      <c r="G8" s="509"/>
      <c r="H8" s="509"/>
      <c r="I8" s="509"/>
      <c r="J8" s="509"/>
      <c r="K8" s="509"/>
      <c r="L8" s="509"/>
      <c r="M8" s="509"/>
      <c r="N8" s="509"/>
      <c r="O8" s="509"/>
      <c r="P8" s="510"/>
      <c r="Q8" s="43" t="s">
        <v>1747</v>
      </c>
      <c r="R8" s="21"/>
      <c r="S8" s="21"/>
      <c r="T8" s="21"/>
      <c r="U8" s="606">
        <v>562</v>
      </c>
      <c r="V8" s="606"/>
      <c r="W8" s="2" t="s">
        <v>1249</v>
      </c>
      <c r="X8" s="2"/>
      <c r="Y8" s="21"/>
      <c r="Z8" s="365"/>
      <c r="AA8" s="365"/>
      <c r="AB8" s="365"/>
      <c r="AC8" s="365"/>
      <c r="AD8" s="365"/>
      <c r="AE8" s="365"/>
      <c r="AF8" s="151"/>
      <c r="AG8" s="151"/>
      <c r="AH8" s="151"/>
      <c r="AI8" s="151"/>
      <c r="AJ8" s="365"/>
      <c r="AK8" s="40"/>
      <c r="AL8" s="40"/>
      <c r="AM8" s="365"/>
      <c r="AN8" s="365"/>
      <c r="AO8" s="55"/>
      <c r="AP8" s="58">
        <f>U8</f>
        <v>562</v>
      </c>
      <c r="AQ8" s="102" t="s">
        <v>1333</v>
      </c>
    </row>
    <row r="9" spans="1:43" ht="17.25" customHeight="1">
      <c r="A9" s="14">
        <v>36</v>
      </c>
      <c r="B9" s="14">
        <v>1121</v>
      </c>
      <c r="C9" s="101" t="s">
        <v>1748</v>
      </c>
      <c r="D9" s="522"/>
      <c r="E9" s="511"/>
      <c r="F9" s="511"/>
      <c r="G9" s="511"/>
      <c r="H9" s="511"/>
      <c r="I9" s="511"/>
      <c r="J9" s="511"/>
      <c r="K9" s="511"/>
      <c r="L9" s="511"/>
      <c r="M9" s="511"/>
      <c r="N9" s="511"/>
      <c r="O9" s="511"/>
      <c r="P9" s="512"/>
      <c r="Q9" s="43" t="s">
        <v>1749</v>
      </c>
      <c r="R9" s="21"/>
      <c r="S9" s="21"/>
      <c r="T9" s="21"/>
      <c r="U9" s="606">
        <v>631</v>
      </c>
      <c r="V9" s="606"/>
      <c r="W9" s="2" t="s">
        <v>1249</v>
      </c>
      <c r="X9" s="21"/>
      <c r="Y9" s="21"/>
      <c r="Z9" s="105"/>
      <c r="AA9" s="365"/>
      <c r="AB9" s="365"/>
      <c r="AC9" s="365"/>
      <c r="AD9" s="365"/>
      <c r="AE9" s="365"/>
      <c r="AF9" s="151"/>
      <c r="AG9" s="151"/>
      <c r="AH9" s="151"/>
      <c r="AI9" s="151"/>
      <c r="AJ9" s="365"/>
      <c r="AK9" s="353"/>
      <c r="AL9" s="353"/>
      <c r="AM9" s="365"/>
      <c r="AN9" s="365"/>
      <c r="AO9" s="55"/>
      <c r="AP9" s="58">
        <f>U9</f>
        <v>631</v>
      </c>
      <c r="AQ9" s="102"/>
    </row>
    <row r="10" spans="1:43" ht="17.25" customHeight="1">
      <c r="A10" s="14">
        <v>36</v>
      </c>
      <c r="B10" s="14">
        <v>1131</v>
      </c>
      <c r="C10" s="101" t="s">
        <v>1750</v>
      </c>
      <c r="D10" s="522"/>
      <c r="E10" s="511"/>
      <c r="F10" s="511"/>
      <c r="G10" s="511"/>
      <c r="H10" s="511"/>
      <c r="I10" s="511"/>
      <c r="J10" s="511"/>
      <c r="K10" s="511"/>
      <c r="L10" s="511"/>
      <c r="M10" s="511"/>
      <c r="N10" s="511"/>
      <c r="O10" s="511"/>
      <c r="P10" s="512"/>
      <c r="Q10" s="43" t="s">
        <v>1751</v>
      </c>
      <c r="R10" s="21"/>
      <c r="S10" s="21"/>
      <c r="T10" s="21"/>
      <c r="U10" s="606">
        <v>703</v>
      </c>
      <c r="V10" s="606"/>
      <c r="W10" s="2" t="s">
        <v>1249</v>
      </c>
      <c r="X10" s="21"/>
      <c r="Y10" s="21"/>
      <c r="Z10" s="105"/>
      <c r="AA10" s="365"/>
      <c r="AB10" s="365"/>
      <c r="AC10" s="365"/>
      <c r="AD10" s="365"/>
      <c r="AE10" s="365"/>
      <c r="AF10" s="151"/>
      <c r="AG10" s="151"/>
      <c r="AH10" s="151"/>
      <c r="AI10" s="151"/>
      <c r="AJ10" s="365"/>
      <c r="AK10" s="353"/>
      <c r="AL10" s="353"/>
      <c r="AM10" s="365"/>
      <c r="AN10" s="365"/>
      <c r="AO10" s="55"/>
      <c r="AP10" s="58">
        <f>U10</f>
        <v>703</v>
      </c>
      <c r="AQ10" s="102"/>
    </row>
    <row r="11" spans="1:43" ht="17.25" customHeight="1">
      <c r="A11" s="14">
        <v>36</v>
      </c>
      <c r="B11" s="14">
        <v>1141</v>
      </c>
      <c r="C11" s="101" t="s">
        <v>1752</v>
      </c>
      <c r="D11" s="522"/>
      <c r="E11" s="511"/>
      <c r="F11" s="511"/>
      <c r="G11" s="511"/>
      <c r="H11" s="511"/>
      <c r="I11" s="511"/>
      <c r="J11" s="511"/>
      <c r="K11" s="511"/>
      <c r="L11" s="511"/>
      <c r="M11" s="511"/>
      <c r="N11" s="511"/>
      <c r="O11" s="511"/>
      <c r="P11" s="512"/>
      <c r="Q11" s="43" t="s">
        <v>1753</v>
      </c>
      <c r="R11" s="21"/>
      <c r="S11" s="21"/>
      <c r="T11" s="21"/>
      <c r="U11" s="606">
        <v>771</v>
      </c>
      <c r="V11" s="606"/>
      <c r="W11" s="2" t="s">
        <v>1249</v>
      </c>
      <c r="X11" s="21"/>
      <c r="Y11" s="21"/>
      <c r="Z11" s="105"/>
      <c r="AA11" s="365"/>
      <c r="AB11" s="365"/>
      <c r="AC11" s="365"/>
      <c r="AD11" s="365"/>
      <c r="AE11" s="365"/>
      <c r="AF11" s="151"/>
      <c r="AG11" s="151"/>
      <c r="AH11" s="151"/>
      <c r="AI11" s="151"/>
      <c r="AJ11" s="365"/>
      <c r="AK11" s="353"/>
      <c r="AL11" s="353"/>
      <c r="AM11" s="365"/>
      <c r="AN11" s="365"/>
      <c r="AO11" s="55"/>
      <c r="AP11" s="58">
        <f>U11</f>
        <v>771</v>
      </c>
      <c r="AQ11" s="102"/>
    </row>
    <row r="12" spans="1:43" ht="17.25" customHeight="1">
      <c r="A12" s="14">
        <v>36</v>
      </c>
      <c r="B12" s="14">
        <v>1151</v>
      </c>
      <c r="C12" s="101" t="s">
        <v>666</v>
      </c>
      <c r="D12" s="523"/>
      <c r="E12" s="513"/>
      <c r="F12" s="513"/>
      <c r="G12" s="513"/>
      <c r="H12" s="513"/>
      <c r="I12" s="513"/>
      <c r="J12" s="513"/>
      <c r="K12" s="513"/>
      <c r="L12" s="513"/>
      <c r="M12" s="513"/>
      <c r="N12" s="513"/>
      <c r="O12" s="513"/>
      <c r="P12" s="514"/>
      <c r="Q12" s="364" t="s">
        <v>1754</v>
      </c>
      <c r="R12" s="365"/>
      <c r="S12" s="365"/>
      <c r="T12" s="365"/>
      <c r="U12" s="529">
        <v>842</v>
      </c>
      <c r="V12" s="529"/>
      <c r="W12" s="307" t="s">
        <v>1249</v>
      </c>
      <c r="X12" s="365"/>
      <c r="Y12" s="365"/>
      <c r="Z12" s="105"/>
      <c r="AA12" s="365"/>
      <c r="AB12" s="365"/>
      <c r="AC12" s="365"/>
      <c r="AD12" s="365"/>
      <c r="AE12" s="365"/>
      <c r="AF12" s="151"/>
      <c r="AG12" s="151"/>
      <c r="AH12" s="151"/>
      <c r="AI12" s="151"/>
      <c r="AJ12" s="365"/>
      <c r="AK12" s="353"/>
      <c r="AL12" s="353"/>
      <c r="AM12" s="365"/>
      <c r="AN12" s="365"/>
      <c r="AO12" s="55"/>
      <c r="AP12" s="58">
        <f>U12</f>
        <v>842</v>
      </c>
      <c r="AQ12" s="103"/>
    </row>
    <row r="13" spans="1:43" ht="17.25" customHeight="1">
      <c r="A13" s="14">
        <v>36</v>
      </c>
      <c r="B13" s="14">
        <v>6003</v>
      </c>
      <c r="C13" s="101" t="s">
        <v>1577</v>
      </c>
      <c r="D13" s="351"/>
      <c r="E13" s="25" t="s">
        <v>1134</v>
      </c>
      <c r="F13" s="347"/>
      <c r="G13" s="347"/>
      <c r="H13" s="347"/>
      <c r="I13" s="347"/>
      <c r="J13" s="347"/>
      <c r="K13" s="347"/>
      <c r="L13" s="347"/>
      <c r="M13" s="347"/>
      <c r="N13" s="347"/>
      <c r="O13" s="347"/>
      <c r="P13" s="347"/>
      <c r="Q13" s="25"/>
      <c r="R13" s="25"/>
      <c r="S13" s="25"/>
      <c r="T13" s="25"/>
      <c r="U13" s="355"/>
      <c r="V13" s="355"/>
      <c r="W13" s="305"/>
      <c r="X13" s="305"/>
      <c r="Y13" s="305"/>
      <c r="Z13" s="25"/>
      <c r="AA13" s="305"/>
      <c r="AB13" s="25"/>
      <c r="AC13" s="305"/>
      <c r="AD13" s="25"/>
      <c r="AE13" s="25"/>
      <c r="AF13" s="36"/>
      <c r="AG13" s="36"/>
      <c r="AH13" s="36"/>
      <c r="AI13" s="36"/>
      <c r="AJ13" s="531">
        <v>12</v>
      </c>
      <c r="AK13" s="531"/>
      <c r="AL13" s="25" t="s">
        <v>1740</v>
      </c>
      <c r="AM13" s="25"/>
      <c r="AN13" s="25"/>
      <c r="AO13" s="54"/>
      <c r="AP13" s="106">
        <f aca="true" t="shared" si="0" ref="AP13:AP18">AJ13</f>
        <v>12</v>
      </c>
      <c r="AQ13" s="102"/>
    </row>
    <row r="14" spans="1:43" ht="17.25" customHeight="1">
      <c r="A14" s="14">
        <v>36</v>
      </c>
      <c r="B14" s="14">
        <v>6123</v>
      </c>
      <c r="C14" s="101" t="s">
        <v>1578</v>
      </c>
      <c r="D14" s="351"/>
      <c r="E14" s="25" t="s">
        <v>667</v>
      </c>
      <c r="F14" s="347"/>
      <c r="G14" s="347"/>
      <c r="H14" s="347"/>
      <c r="I14" s="347"/>
      <c r="J14" s="347"/>
      <c r="K14" s="347"/>
      <c r="L14" s="347"/>
      <c r="M14" s="347"/>
      <c r="N14" s="347"/>
      <c r="O14" s="347"/>
      <c r="P14" s="347"/>
      <c r="Q14" s="25"/>
      <c r="R14" s="25"/>
      <c r="S14" s="25"/>
      <c r="T14" s="25"/>
      <c r="U14" s="355"/>
      <c r="V14" s="355"/>
      <c r="W14" s="305"/>
      <c r="X14" s="305"/>
      <c r="Y14" s="305"/>
      <c r="Z14" s="365"/>
      <c r="AA14" s="307"/>
      <c r="AB14" s="365"/>
      <c r="AC14" s="307"/>
      <c r="AD14" s="365"/>
      <c r="AE14" s="365"/>
      <c r="AF14" s="151"/>
      <c r="AG14" s="151"/>
      <c r="AH14" s="151"/>
      <c r="AI14" s="151"/>
      <c r="AJ14" s="529">
        <v>80</v>
      </c>
      <c r="AK14" s="529"/>
      <c r="AL14" s="365" t="s">
        <v>1740</v>
      </c>
      <c r="AM14" s="365"/>
      <c r="AN14" s="365"/>
      <c r="AO14" s="55"/>
      <c r="AP14" s="106">
        <f t="shared" si="0"/>
        <v>80</v>
      </c>
      <c r="AQ14" s="214" t="s">
        <v>1957</v>
      </c>
    </row>
    <row r="15" spans="1:43" ht="17.25" customHeight="1">
      <c r="A15" s="14">
        <v>36</v>
      </c>
      <c r="B15" s="14">
        <v>2000</v>
      </c>
      <c r="C15" s="101" t="s">
        <v>1399</v>
      </c>
      <c r="D15" s="364"/>
      <c r="E15" s="365" t="s">
        <v>873</v>
      </c>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105"/>
      <c r="AE15" s="365"/>
      <c r="AF15" s="365"/>
      <c r="AG15" s="365"/>
      <c r="AH15" s="365"/>
      <c r="AI15" s="365"/>
      <c r="AJ15" s="529">
        <v>10</v>
      </c>
      <c r="AK15" s="529"/>
      <c r="AL15" s="365" t="s">
        <v>1740</v>
      </c>
      <c r="AM15" s="365"/>
      <c r="AN15" s="365"/>
      <c r="AO15" s="55"/>
      <c r="AP15" s="106">
        <f t="shared" si="0"/>
        <v>10</v>
      </c>
      <c r="AQ15" s="222" t="s">
        <v>1333</v>
      </c>
    </row>
    <row r="16" spans="1:43" ht="17.25" customHeight="1">
      <c r="A16" s="14">
        <v>36</v>
      </c>
      <c r="B16" s="15">
        <v>6125</v>
      </c>
      <c r="C16" s="16" t="s">
        <v>874</v>
      </c>
      <c r="D16" s="17"/>
      <c r="E16" s="116" t="s">
        <v>668</v>
      </c>
      <c r="F16" s="21"/>
      <c r="G16" s="21"/>
      <c r="H16" s="21"/>
      <c r="I16" s="21"/>
      <c r="J16" s="2"/>
      <c r="K16" s="415"/>
      <c r="L16" s="2"/>
      <c r="M16" s="2"/>
      <c r="N16" s="221"/>
      <c r="O16" s="221"/>
      <c r="P16" s="89"/>
      <c r="Q16" s="306" t="s">
        <v>1441</v>
      </c>
      <c r="R16" s="21"/>
      <c r="S16" s="307"/>
      <c r="T16" s="307"/>
      <c r="U16" s="365"/>
      <c r="V16" s="365"/>
      <c r="W16" s="365"/>
      <c r="X16" s="365"/>
      <c r="Y16" s="365"/>
      <c r="Z16" s="365"/>
      <c r="AA16" s="365"/>
      <c r="AB16" s="365"/>
      <c r="AC16" s="365"/>
      <c r="AD16" s="105"/>
      <c r="AE16" s="365"/>
      <c r="AF16" s="365"/>
      <c r="AG16" s="365"/>
      <c r="AH16" s="365"/>
      <c r="AI16" s="365"/>
      <c r="AJ16" s="529">
        <v>80</v>
      </c>
      <c r="AK16" s="529"/>
      <c r="AL16" s="365" t="s">
        <v>1740</v>
      </c>
      <c r="AM16" s="365"/>
      <c r="AN16" s="365"/>
      <c r="AO16" s="55"/>
      <c r="AP16" s="106">
        <f t="shared" si="0"/>
        <v>80</v>
      </c>
      <c r="AQ16" s="102"/>
    </row>
    <row r="17" spans="1:43" ht="17.25" customHeight="1">
      <c r="A17" s="14">
        <v>36</v>
      </c>
      <c r="B17" s="15">
        <v>6126</v>
      </c>
      <c r="C17" s="16" t="s">
        <v>875</v>
      </c>
      <c r="D17" s="404"/>
      <c r="E17" s="283"/>
      <c r="F17" s="283"/>
      <c r="G17" s="283"/>
      <c r="H17" s="283"/>
      <c r="I17" s="283"/>
      <c r="J17" s="10"/>
      <c r="K17" s="420"/>
      <c r="L17" s="10"/>
      <c r="M17" s="10"/>
      <c r="N17" s="327"/>
      <c r="O17" s="327"/>
      <c r="P17" s="284"/>
      <c r="Q17" s="306" t="s">
        <v>1442</v>
      </c>
      <c r="R17" s="21"/>
      <c r="S17" s="307"/>
      <c r="T17" s="307"/>
      <c r="U17" s="365"/>
      <c r="V17" s="365"/>
      <c r="W17" s="365"/>
      <c r="X17" s="365"/>
      <c r="Y17" s="365"/>
      <c r="Z17" s="365"/>
      <c r="AA17" s="365"/>
      <c r="AB17" s="365"/>
      <c r="AC17" s="365"/>
      <c r="AD17" s="105"/>
      <c r="AE17" s="365"/>
      <c r="AF17" s="365"/>
      <c r="AG17" s="365"/>
      <c r="AH17" s="365"/>
      <c r="AI17" s="365"/>
      <c r="AJ17" s="529">
        <v>680</v>
      </c>
      <c r="AK17" s="529"/>
      <c r="AL17" s="365" t="s">
        <v>1740</v>
      </c>
      <c r="AM17" s="365"/>
      <c r="AN17" s="365"/>
      <c r="AO17" s="55"/>
      <c r="AP17" s="106">
        <f t="shared" si="0"/>
        <v>680</v>
      </c>
      <c r="AQ17" s="102"/>
    </row>
    <row r="18" spans="1:43" ht="17.25" customHeight="1">
      <c r="A18" s="14">
        <v>36</v>
      </c>
      <c r="B18" s="15">
        <v>6127</v>
      </c>
      <c r="C18" s="16" t="s">
        <v>876</v>
      </c>
      <c r="D18" s="310"/>
      <c r="E18" s="25"/>
      <c r="F18" s="25"/>
      <c r="G18" s="25"/>
      <c r="H18" s="25"/>
      <c r="I18" s="25"/>
      <c r="J18" s="305"/>
      <c r="K18" s="439"/>
      <c r="L18" s="305"/>
      <c r="M18" s="305"/>
      <c r="N18" s="382"/>
      <c r="O18" s="382"/>
      <c r="P18" s="54"/>
      <c r="Q18" s="306" t="s">
        <v>1443</v>
      </c>
      <c r="R18" s="365"/>
      <c r="S18" s="307"/>
      <c r="T18" s="307"/>
      <c r="U18" s="365"/>
      <c r="V18" s="365"/>
      <c r="W18" s="365"/>
      <c r="X18" s="365"/>
      <c r="Y18" s="365"/>
      <c r="Z18" s="365"/>
      <c r="AA18" s="365"/>
      <c r="AB18" s="365"/>
      <c r="AC18" s="365"/>
      <c r="AD18" s="105"/>
      <c r="AE18" s="365"/>
      <c r="AF18" s="365"/>
      <c r="AG18" s="365"/>
      <c r="AH18" s="365"/>
      <c r="AI18" s="365"/>
      <c r="AJ18" s="527">
        <v>1280</v>
      </c>
      <c r="AK18" s="527"/>
      <c r="AL18" s="365" t="s">
        <v>1740</v>
      </c>
      <c r="AM18" s="365"/>
      <c r="AN18" s="365"/>
      <c r="AO18" s="55"/>
      <c r="AP18" s="106">
        <f t="shared" si="0"/>
        <v>1280</v>
      </c>
      <c r="AQ18" s="254"/>
    </row>
    <row r="19" spans="1:43" ht="17.25" customHeight="1">
      <c r="A19" s="14">
        <v>36</v>
      </c>
      <c r="B19" s="192">
        <v>6128</v>
      </c>
      <c r="C19" s="16" t="s">
        <v>69</v>
      </c>
      <c r="D19" s="20" t="s">
        <v>335</v>
      </c>
      <c r="E19" s="2"/>
      <c r="F19" s="2"/>
      <c r="G19" s="2"/>
      <c r="H19" s="2"/>
      <c r="I19" s="2"/>
      <c r="J19" s="2"/>
      <c r="K19" s="2"/>
      <c r="L19" s="2"/>
      <c r="M19" s="2"/>
      <c r="N19" s="2"/>
      <c r="O19" s="131"/>
      <c r="P19" s="19"/>
      <c r="Q19" s="306" t="s">
        <v>1780</v>
      </c>
      <c r="R19" s="365"/>
      <c r="S19" s="365"/>
      <c r="T19" s="307"/>
      <c r="U19" s="307"/>
      <c r="V19" s="40"/>
      <c r="W19" s="365"/>
      <c r="X19" s="365"/>
      <c r="Y19" s="365"/>
      <c r="Z19" s="365"/>
      <c r="AA19" s="365"/>
      <c r="AB19" s="365"/>
      <c r="AC19" s="353"/>
      <c r="AD19" s="307"/>
      <c r="AE19" s="365"/>
      <c r="AF19" s="365"/>
      <c r="AG19" s="105"/>
      <c r="AH19" s="365"/>
      <c r="AI19" s="365"/>
      <c r="AJ19" s="40" t="s">
        <v>1008</v>
      </c>
      <c r="AK19" s="365" t="s">
        <v>669</v>
      </c>
      <c r="AL19" s="365"/>
      <c r="AM19" s="365"/>
      <c r="AN19" s="307" t="s">
        <v>2301</v>
      </c>
      <c r="AO19" s="55"/>
      <c r="AP19" s="22"/>
      <c r="AQ19" s="29" t="s">
        <v>1957</v>
      </c>
    </row>
    <row r="20" spans="1:43" ht="17.25" customHeight="1">
      <c r="A20" s="14">
        <v>36</v>
      </c>
      <c r="B20" s="192">
        <v>6129</v>
      </c>
      <c r="C20" s="16" t="s">
        <v>70</v>
      </c>
      <c r="D20" s="28"/>
      <c r="E20" s="10"/>
      <c r="F20" s="10"/>
      <c r="G20" s="10"/>
      <c r="H20" s="10"/>
      <c r="I20" s="10"/>
      <c r="J20" s="10"/>
      <c r="K20" s="10"/>
      <c r="L20" s="10"/>
      <c r="M20" s="10"/>
      <c r="N20" s="10"/>
      <c r="O20" s="11"/>
      <c r="P20" s="24"/>
      <c r="Q20" s="306" t="s">
        <v>1781</v>
      </c>
      <c r="R20" s="365"/>
      <c r="S20" s="365"/>
      <c r="T20" s="307"/>
      <c r="U20" s="307"/>
      <c r="V20" s="40"/>
      <c r="W20" s="365"/>
      <c r="X20" s="365"/>
      <c r="Y20" s="365"/>
      <c r="Z20" s="365"/>
      <c r="AA20" s="365"/>
      <c r="AB20" s="365"/>
      <c r="AC20" s="353"/>
      <c r="AD20" s="307"/>
      <c r="AE20" s="365"/>
      <c r="AF20" s="365"/>
      <c r="AG20" s="105"/>
      <c r="AH20" s="365"/>
      <c r="AI20" s="365"/>
      <c r="AJ20" s="40" t="s">
        <v>1190</v>
      </c>
      <c r="AK20" s="40"/>
      <c r="AL20" s="539">
        <v>0.9</v>
      </c>
      <c r="AM20" s="540"/>
      <c r="AN20" s="307" t="s">
        <v>2301</v>
      </c>
      <c r="AO20" s="55"/>
      <c r="AP20" s="22"/>
      <c r="AQ20" s="418"/>
    </row>
    <row r="21" spans="1:43" ht="17.25" customHeight="1">
      <c r="A21" s="14">
        <v>36</v>
      </c>
      <c r="B21" s="14">
        <v>6130</v>
      </c>
      <c r="C21" s="16" t="s">
        <v>71</v>
      </c>
      <c r="D21" s="304"/>
      <c r="E21" s="305"/>
      <c r="F21" s="305"/>
      <c r="G21" s="305"/>
      <c r="H21" s="305"/>
      <c r="I21" s="305"/>
      <c r="J21" s="305"/>
      <c r="K21" s="305"/>
      <c r="L21" s="305"/>
      <c r="M21" s="305"/>
      <c r="N21" s="305"/>
      <c r="O21" s="59"/>
      <c r="P21" s="26"/>
      <c r="Q21" s="306" t="s">
        <v>1782</v>
      </c>
      <c r="R21" s="365"/>
      <c r="S21" s="365"/>
      <c r="T21" s="307"/>
      <c r="U21" s="307"/>
      <c r="V21" s="40"/>
      <c r="W21" s="365"/>
      <c r="X21" s="365"/>
      <c r="Y21" s="365"/>
      <c r="Z21" s="365"/>
      <c r="AA21" s="365"/>
      <c r="AB21" s="365"/>
      <c r="AC21" s="353"/>
      <c r="AD21" s="307"/>
      <c r="AE21" s="365"/>
      <c r="AF21" s="365"/>
      <c r="AG21" s="105"/>
      <c r="AH21" s="365"/>
      <c r="AI21" s="365"/>
      <c r="AJ21" s="40" t="s">
        <v>1190</v>
      </c>
      <c r="AK21" s="40"/>
      <c r="AL21" s="539">
        <v>0.8</v>
      </c>
      <c r="AM21" s="540"/>
      <c r="AN21" s="307" t="s">
        <v>2301</v>
      </c>
      <c r="AO21" s="55"/>
      <c r="AP21" s="41"/>
      <c r="AQ21" s="443"/>
    </row>
    <row r="22" spans="30:36" ht="17.25" customHeight="1">
      <c r="AD22" s="228"/>
      <c r="AJ22" s="410"/>
    </row>
    <row r="23" spans="30:36" ht="17.25" customHeight="1">
      <c r="AD23" s="228"/>
      <c r="AJ23" s="410"/>
    </row>
    <row r="24" spans="2:36" ht="17.25" customHeight="1">
      <c r="B24" s="76" t="s">
        <v>2091</v>
      </c>
      <c r="AD24" s="228"/>
      <c r="AJ24" s="410"/>
    </row>
    <row r="25" spans="30:36" ht="13.5" customHeight="1">
      <c r="AD25" s="228"/>
      <c r="AJ25" s="410"/>
    </row>
    <row r="26" spans="1:43" ht="17.25" customHeight="1">
      <c r="A26" s="3" t="s">
        <v>345</v>
      </c>
      <c r="B26" s="437"/>
      <c r="C26" s="107" t="s">
        <v>346</v>
      </c>
      <c r="D26" s="438"/>
      <c r="E26" s="415"/>
      <c r="F26" s="415"/>
      <c r="G26" s="415"/>
      <c r="H26" s="415"/>
      <c r="I26" s="415"/>
      <c r="J26" s="415"/>
      <c r="K26" s="415"/>
      <c r="L26" s="415"/>
      <c r="M26" s="415"/>
      <c r="N26" s="415"/>
      <c r="O26" s="415"/>
      <c r="P26" s="415"/>
      <c r="Q26" s="415"/>
      <c r="R26" s="415"/>
      <c r="S26" s="227"/>
      <c r="T26" s="227"/>
      <c r="U26" s="462" t="s">
        <v>347</v>
      </c>
      <c r="V26" s="462"/>
      <c r="W26" s="415"/>
      <c r="X26" s="415"/>
      <c r="Y26" s="415"/>
      <c r="Z26" s="415"/>
      <c r="AA26" s="415"/>
      <c r="AB26" s="415"/>
      <c r="AC26" s="415"/>
      <c r="AD26" s="229"/>
      <c r="AE26" s="415"/>
      <c r="AF26" s="415"/>
      <c r="AG26" s="415"/>
      <c r="AH26" s="415"/>
      <c r="AI26" s="415"/>
      <c r="AJ26" s="415"/>
      <c r="AK26" s="415"/>
      <c r="AL26" s="415"/>
      <c r="AM26" s="415"/>
      <c r="AN26" s="415"/>
      <c r="AO26" s="416"/>
      <c r="AP26" s="6" t="s">
        <v>526</v>
      </c>
      <c r="AQ26" s="6" t="s">
        <v>527</v>
      </c>
    </row>
    <row r="27" spans="1:43" ht="17.25" customHeight="1">
      <c r="A27" s="7" t="s">
        <v>348</v>
      </c>
      <c r="B27" s="8" t="s">
        <v>349</v>
      </c>
      <c r="C27" s="412"/>
      <c r="D27" s="413"/>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230"/>
      <c r="AE27" s="439"/>
      <c r="AF27" s="439"/>
      <c r="AG27" s="439"/>
      <c r="AH27" s="439"/>
      <c r="AI27" s="439"/>
      <c r="AJ27" s="439"/>
      <c r="AK27" s="439"/>
      <c r="AL27" s="439"/>
      <c r="AM27" s="439"/>
      <c r="AN27" s="439"/>
      <c r="AO27" s="412"/>
      <c r="AP27" s="9" t="s">
        <v>1248</v>
      </c>
      <c r="AQ27" s="9" t="s">
        <v>1249</v>
      </c>
    </row>
    <row r="28" spans="1:43" ht="17.25" customHeight="1">
      <c r="A28" s="14">
        <v>36</v>
      </c>
      <c r="B28" s="14">
        <v>9011</v>
      </c>
      <c r="C28" s="101" t="s">
        <v>670</v>
      </c>
      <c r="D28" s="607" t="s">
        <v>1746</v>
      </c>
      <c r="E28" s="608"/>
      <c r="F28" s="608"/>
      <c r="G28" s="608"/>
      <c r="H28" s="608"/>
      <c r="I28" s="608"/>
      <c r="J28" s="608"/>
      <c r="K28" s="608"/>
      <c r="L28" s="608"/>
      <c r="M28" s="608"/>
      <c r="N28" s="608"/>
      <c r="O28" s="608"/>
      <c r="P28" s="609"/>
      <c r="Q28" s="43" t="s">
        <v>1747</v>
      </c>
      <c r="R28" s="21"/>
      <c r="S28" s="21"/>
      <c r="T28" s="21"/>
      <c r="U28" s="606">
        <f>U8</f>
        <v>562</v>
      </c>
      <c r="V28" s="606"/>
      <c r="W28" s="2" t="s">
        <v>1249</v>
      </c>
      <c r="X28" s="21"/>
      <c r="Y28" s="89"/>
      <c r="Z28" s="387"/>
      <c r="AA28" s="388"/>
      <c r="AB28" s="388"/>
      <c r="AC28" s="388"/>
      <c r="AD28" s="224"/>
      <c r="AE28" s="21"/>
      <c r="AF28" s="21"/>
      <c r="AG28" s="21"/>
      <c r="AH28" s="21"/>
      <c r="AI28" s="21"/>
      <c r="AJ28" s="21"/>
      <c r="AK28" s="131"/>
      <c r="AL28" s="131"/>
      <c r="AM28" s="21"/>
      <c r="AN28" s="21"/>
      <c r="AO28" s="89"/>
      <c r="AP28" s="58">
        <f>ROUND(U28*$AI$30,0)</f>
        <v>393</v>
      </c>
      <c r="AQ28" s="222" t="s">
        <v>1333</v>
      </c>
    </row>
    <row r="29" spans="1:43" ht="17.25" customHeight="1">
      <c r="A29" s="14">
        <v>36</v>
      </c>
      <c r="B29" s="14">
        <v>9021</v>
      </c>
      <c r="C29" s="101" t="s">
        <v>1731</v>
      </c>
      <c r="D29" s="610"/>
      <c r="E29" s="611"/>
      <c r="F29" s="611"/>
      <c r="G29" s="611"/>
      <c r="H29" s="611"/>
      <c r="I29" s="611"/>
      <c r="J29" s="611"/>
      <c r="K29" s="611"/>
      <c r="L29" s="611"/>
      <c r="M29" s="611"/>
      <c r="N29" s="611"/>
      <c r="O29" s="611"/>
      <c r="P29" s="612"/>
      <c r="Q29" s="43" t="s">
        <v>1749</v>
      </c>
      <c r="R29" s="21"/>
      <c r="S29" s="21"/>
      <c r="T29" s="21"/>
      <c r="U29" s="606">
        <f>U9</f>
        <v>631</v>
      </c>
      <c r="V29" s="606"/>
      <c r="W29" s="2" t="s">
        <v>1249</v>
      </c>
      <c r="X29" s="21"/>
      <c r="Y29" s="89"/>
      <c r="Z29" s="390"/>
      <c r="AA29" s="391"/>
      <c r="AB29" s="391"/>
      <c r="AC29" s="391"/>
      <c r="AD29" s="96" t="s">
        <v>555</v>
      </c>
      <c r="AE29" s="96"/>
      <c r="AF29" s="96"/>
      <c r="AG29" s="96"/>
      <c r="AH29" s="96"/>
      <c r="AI29" s="96"/>
      <c r="AJ29" s="96"/>
      <c r="AK29" s="345"/>
      <c r="AO29" s="284"/>
      <c r="AP29" s="58">
        <f>ROUND(U29*$AI$30,0)</f>
        <v>442</v>
      </c>
      <c r="AQ29" s="102"/>
    </row>
    <row r="30" spans="1:43" ht="17.25" customHeight="1">
      <c r="A30" s="14">
        <v>36</v>
      </c>
      <c r="B30" s="14">
        <v>9031</v>
      </c>
      <c r="C30" s="101" t="s">
        <v>1732</v>
      </c>
      <c r="D30" s="610"/>
      <c r="E30" s="611"/>
      <c r="F30" s="611"/>
      <c r="G30" s="611"/>
      <c r="H30" s="611"/>
      <c r="I30" s="611"/>
      <c r="J30" s="611"/>
      <c r="K30" s="611"/>
      <c r="L30" s="611"/>
      <c r="M30" s="611"/>
      <c r="N30" s="611"/>
      <c r="O30" s="611"/>
      <c r="P30" s="612"/>
      <c r="Q30" s="43" t="s">
        <v>1751</v>
      </c>
      <c r="R30" s="21"/>
      <c r="S30" s="21"/>
      <c r="T30" s="21"/>
      <c r="U30" s="606">
        <f>U10</f>
        <v>703</v>
      </c>
      <c r="V30" s="606"/>
      <c r="W30" s="2" t="s">
        <v>1249</v>
      </c>
      <c r="X30" s="21"/>
      <c r="Y30" s="89"/>
      <c r="Z30" s="57"/>
      <c r="AA30" s="420"/>
      <c r="AB30" s="420"/>
      <c r="AC30" s="420"/>
      <c r="AD30" s="96"/>
      <c r="AE30" s="96"/>
      <c r="AF30" s="96"/>
      <c r="AG30" s="96"/>
      <c r="AH30" s="283" t="s">
        <v>461</v>
      </c>
      <c r="AI30" s="583">
        <v>0.7</v>
      </c>
      <c r="AJ30" s="587"/>
      <c r="AL30" s="345"/>
      <c r="AM30" s="283"/>
      <c r="AN30" s="283"/>
      <c r="AO30" s="284"/>
      <c r="AP30" s="58">
        <f>ROUND(U30*$AI$30,0)</f>
        <v>492</v>
      </c>
      <c r="AQ30" s="102"/>
    </row>
    <row r="31" spans="1:43" ht="17.25" customHeight="1">
      <c r="A31" s="14">
        <v>36</v>
      </c>
      <c r="B31" s="14">
        <v>9041</v>
      </c>
      <c r="C31" s="101" t="s">
        <v>1733</v>
      </c>
      <c r="D31" s="610"/>
      <c r="E31" s="611"/>
      <c r="F31" s="611"/>
      <c r="G31" s="611"/>
      <c r="H31" s="611"/>
      <c r="I31" s="611"/>
      <c r="J31" s="611"/>
      <c r="K31" s="611"/>
      <c r="L31" s="611"/>
      <c r="M31" s="611"/>
      <c r="N31" s="611"/>
      <c r="O31" s="611"/>
      <c r="P31" s="612"/>
      <c r="Q31" s="43" t="s">
        <v>1753</v>
      </c>
      <c r="R31" s="21"/>
      <c r="S31" s="21"/>
      <c r="T31" s="21"/>
      <c r="U31" s="606">
        <f>U11</f>
        <v>771</v>
      </c>
      <c r="V31" s="606"/>
      <c r="W31" s="2" t="s">
        <v>1249</v>
      </c>
      <c r="X31" s="21"/>
      <c r="Y31" s="89"/>
      <c r="Z31" s="57"/>
      <c r="AA31" s="283"/>
      <c r="AB31" s="283"/>
      <c r="AC31" s="283"/>
      <c r="AD31" s="225"/>
      <c r="AE31" s="283"/>
      <c r="AL31" s="13"/>
      <c r="AM31" s="283"/>
      <c r="AN31" s="283"/>
      <c r="AO31" s="284"/>
      <c r="AP31" s="58">
        <f>ROUND(U31*$AI$30,0)</f>
        <v>540</v>
      </c>
      <c r="AQ31" s="102"/>
    </row>
    <row r="32" spans="1:43" ht="17.25" customHeight="1">
      <c r="A32" s="14">
        <v>36</v>
      </c>
      <c r="B32" s="14">
        <v>9051</v>
      </c>
      <c r="C32" s="101" t="s">
        <v>1734</v>
      </c>
      <c r="D32" s="613"/>
      <c r="E32" s="614"/>
      <c r="F32" s="614"/>
      <c r="G32" s="614"/>
      <c r="H32" s="614"/>
      <c r="I32" s="614"/>
      <c r="J32" s="614"/>
      <c r="K32" s="614"/>
      <c r="L32" s="614"/>
      <c r="M32" s="614"/>
      <c r="N32" s="614"/>
      <c r="O32" s="614"/>
      <c r="P32" s="615"/>
      <c r="Q32" s="364" t="s">
        <v>1754</v>
      </c>
      <c r="R32" s="365"/>
      <c r="S32" s="365"/>
      <c r="T32" s="365"/>
      <c r="U32" s="529">
        <f>U12</f>
        <v>842</v>
      </c>
      <c r="V32" s="529"/>
      <c r="W32" s="307" t="s">
        <v>1249</v>
      </c>
      <c r="X32" s="365"/>
      <c r="Y32" s="55"/>
      <c r="Z32" s="44"/>
      <c r="AA32" s="25"/>
      <c r="AB32" s="25"/>
      <c r="AC32" s="25"/>
      <c r="AD32" s="226"/>
      <c r="AE32" s="25"/>
      <c r="AF32" s="25"/>
      <c r="AG32" s="25"/>
      <c r="AH32" s="25"/>
      <c r="AI32" s="25"/>
      <c r="AJ32" s="25"/>
      <c r="AK32" s="355"/>
      <c r="AL32" s="355"/>
      <c r="AM32" s="25"/>
      <c r="AN32" s="25"/>
      <c r="AO32" s="54"/>
      <c r="AP32" s="58">
        <f>ROUND(U32*$AI$30,0)</f>
        <v>589</v>
      </c>
      <c r="AQ32" s="223"/>
    </row>
    <row r="33" ht="17.25" customHeight="1"/>
    <row r="34" ht="17.25" customHeight="1"/>
    <row r="35" ht="17.25" customHeight="1"/>
    <row r="36" ht="17.25" customHeight="1">
      <c r="B36" s="76" t="s">
        <v>1398</v>
      </c>
    </row>
    <row r="38" spans="1:43" ht="16.5" customHeight="1">
      <c r="A38" s="3" t="s">
        <v>345</v>
      </c>
      <c r="B38" s="437"/>
      <c r="C38" s="107" t="s">
        <v>346</v>
      </c>
      <c r="D38" s="438"/>
      <c r="E38" s="415"/>
      <c r="F38" s="415"/>
      <c r="G38" s="415"/>
      <c r="H38" s="415"/>
      <c r="I38" s="415"/>
      <c r="J38" s="415"/>
      <c r="K38" s="415"/>
      <c r="L38" s="415"/>
      <c r="M38" s="415"/>
      <c r="N38" s="415"/>
      <c r="O38" s="415"/>
      <c r="P38" s="415"/>
      <c r="Q38" s="415"/>
      <c r="R38" s="415"/>
      <c r="S38" s="227"/>
      <c r="T38" s="227"/>
      <c r="U38" s="462" t="s">
        <v>347</v>
      </c>
      <c r="V38" s="462"/>
      <c r="W38" s="415"/>
      <c r="X38" s="415"/>
      <c r="Y38" s="415"/>
      <c r="Z38" s="415"/>
      <c r="AA38" s="415"/>
      <c r="AB38" s="415"/>
      <c r="AC38" s="415"/>
      <c r="AD38" s="415"/>
      <c r="AE38" s="415"/>
      <c r="AF38" s="415"/>
      <c r="AG38" s="415"/>
      <c r="AH38" s="415"/>
      <c r="AI38" s="415"/>
      <c r="AJ38" s="415"/>
      <c r="AK38" s="415"/>
      <c r="AL38" s="415"/>
      <c r="AM38" s="415"/>
      <c r="AN38" s="415"/>
      <c r="AO38" s="416"/>
      <c r="AP38" s="6" t="s">
        <v>664</v>
      </c>
      <c r="AQ38" s="6" t="s">
        <v>665</v>
      </c>
    </row>
    <row r="39" spans="1:43" ht="16.5" customHeight="1">
      <c r="A39" s="7" t="s">
        <v>348</v>
      </c>
      <c r="B39" s="8" t="s">
        <v>349</v>
      </c>
      <c r="C39" s="412"/>
      <c r="D39" s="413"/>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12"/>
      <c r="AP39" s="9" t="s">
        <v>1248</v>
      </c>
      <c r="AQ39" s="9" t="s">
        <v>1249</v>
      </c>
    </row>
    <row r="40" spans="1:43" ht="17.25" customHeight="1">
      <c r="A40" s="14">
        <v>28</v>
      </c>
      <c r="B40" s="14">
        <v>1111</v>
      </c>
      <c r="C40" s="101" t="s">
        <v>671</v>
      </c>
      <c r="D40" s="521" t="s">
        <v>877</v>
      </c>
      <c r="E40" s="509"/>
      <c r="F40" s="509"/>
      <c r="G40" s="509"/>
      <c r="H40" s="509"/>
      <c r="I40" s="509"/>
      <c r="J40" s="509"/>
      <c r="K40" s="509"/>
      <c r="L40" s="509"/>
      <c r="M40" s="509"/>
      <c r="N40" s="509"/>
      <c r="O40" s="509"/>
      <c r="P40" s="510"/>
      <c r="Q40" s="43" t="s">
        <v>1747</v>
      </c>
      <c r="R40" s="21"/>
      <c r="S40" s="21"/>
      <c r="T40" s="21"/>
      <c r="U40" s="606">
        <v>562</v>
      </c>
      <c r="V40" s="606"/>
      <c r="W40" s="2" t="s">
        <v>1249</v>
      </c>
      <c r="X40" s="2"/>
      <c r="Y40" s="21"/>
      <c r="Z40" s="365"/>
      <c r="AA40" s="365"/>
      <c r="AB40" s="365"/>
      <c r="AC40" s="365"/>
      <c r="AD40" s="365"/>
      <c r="AE40" s="365"/>
      <c r="AF40" s="151"/>
      <c r="AG40" s="151"/>
      <c r="AH40" s="151"/>
      <c r="AI40" s="151"/>
      <c r="AJ40" s="365"/>
      <c r="AK40" s="40"/>
      <c r="AL40" s="40"/>
      <c r="AM40" s="365"/>
      <c r="AN40" s="365"/>
      <c r="AO40" s="55"/>
      <c r="AP40" s="58">
        <f>U40</f>
        <v>562</v>
      </c>
      <c r="AQ40" s="102" t="s">
        <v>1333</v>
      </c>
    </row>
    <row r="41" spans="1:43" ht="17.25" customHeight="1">
      <c r="A41" s="14">
        <v>28</v>
      </c>
      <c r="B41" s="14">
        <v>1121</v>
      </c>
      <c r="C41" s="101" t="s">
        <v>878</v>
      </c>
      <c r="D41" s="522"/>
      <c r="E41" s="511"/>
      <c r="F41" s="511"/>
      <c r="G41" s="511"/>
      <c r="H41" s="511"/>
      <c r="I41" s="511"/>
      <c r="J41" s="511"/>
      <c r="K41" s="511"/>
      <c r="L41" s="511"/>
      <c r="M41" s="511"/>
      <c r="N41" s="511"/>
      <c r="O41" s="511"/>
      <c r="P41" s="512"/>
      <c r="Q41" s="43" t="s">
        <v>1749</v>
      </c>
      <c r="R41" s="21"/>
      <c r="S41" s="21"/>
      <c r="T41" s="21"/>
      <c r="U41" s="606">
        <v>631</v>
      </c>
      <c r="V41" s="606"/>
      <c r="W41" s="2" t="s">
        <v>1249</v>
      </c>
      <c r="X41" s="21"/>
      <c r="Y41" s="21"/>
      <c r="Z41" s="105"/>
      <c r="AA41" s="365"/>
      <c r="AB41" s="365"/>
      <c r="AC41" s="365"/>
      <c r="AD41" s="365"/>
      <c r="AE41" s="365"/>
      <c r="AF41" s="151"/>
      <c r="AG41" s="151"/>
      <c r="AH41" s="151"/>
      <c r="AI41" s="151"/>
      <c r="AJ41" s="365"/>
      <c r="AK41" s="353"/>
      <c r="AL41" s="353"/>
      <c r="AM41" s="365"/>
      <c r="AN41" s="365"/>
      <c r="AO41" s="55"/>
      <c r="AP41" s="58">
        <f>U41</f>
        <v>631</v>
      </c>
      <c r="AQ41" s="102"/>
    </row>
    <row r="42" spans="1:43" ht="17.25" customHeight="1">
      <c r="A42" s="14">
        <v>28</v>
      </c>
      <c r="B42" s="14">
        <v>1131</v>
      </c>
      <c r="C42" s="101" t="s">
        <v>879</v>
      </c>
      <c r="D42" s="522"/>
      <c r="E42" s="511"/>
      <c r="F42" s="511"/>
      <c r="G42" s="511"/>
      <c r="H42" s="511"/>
      <c r="I42" s="511"/>
      <c r="J42" s="511"/>
      <c r="K42" s="511"/>
      <c r="L42" s="511"/>
      <c r="M42" s="511"/>
      <c r="N42" s="511"/>
      <c r="O42" s="511"/>
      <c r="P42" s="512"/>
      <c r="Q42" s="43" t="s">
        <v>1751</v>
      </c>
      <c r="R42" s="21"/>
      <c r="S42" s="21"/>
      <c r="T42" s="21"/>
      <c r="U42" s="606">
        <v>703</v>
      </c>
      <c r="V42" s="606"/>
      <c r="W42" s="2" t="s">
        <v>1249</v>
      </c>
      <c r="X42" s="21"/>
      <c r="Y42" s="21"/>
      <c r="Z42" s="105"/>
      <c r="AA42" s="365"/>
      <c r="AB42" s="365"/>
      <c r="AC42" s="365"/>
      <c r="AD42" s="365"/>
      <c r="AE42" s="365"/>
      <c r="AF42" s="151"/>
      <c r="AG42" s="151"/>
      <c r="AH42" s="151"/>
      <c r="AI42" s="151"/>
      <c r="AJ42" s="365"/>
      <c r="AK42" s="353"/>
      <c r="AL42" s="353"/>
      <c r="AM42" s="365"/>
      <c r="AN42" s="365"/>
      <c r="AO42" s="55"/>
      <c r="AP42" s="58">
        <f>U42</f>
        <v>703</v>
      </c>
      <c r="AQ42" s="102"/>
    </row>
    <row r="43" spans="1:43" ht="17.25" customHeight="1">
      <c r="A43" s="14">
        <v>28</v>
      </c>
      <c r="B43" s="14">
        <v>1141</v>
      </c>
      <c r="C43" s="101" t="s">
        <v>880</v>
      </c>
      <c r="D43" s="522"/>
      <c r="E43" s="511"/>
      <c r="F43" s="511"/>
      <c r="G43" s="511"/>
      <c r="H43" s="511"/>
      <c r="I43" s="511"/>
      <c r="J43" s="511"/>
      <c r="K43" s="511"/>
      <c r="L43" s="511"/>
      <c r="M43" s="511"/>
      <c r="N43" s="511"/>
      <c r="O43" s="511"/>
      <c r="P43" s="512"/>
      <c r="Q43" s="43" t="s">
        <v>1753</v>
      </c>
      <c r="R43" s="21"/>
      <c r="S43" s="21"/>
      <c r="T43" s="21"/>
      <c r="U43" s="606">
        <v>771</v>
      </c>
      <c r="V43" s="606"/>
      <c r="W43" s="2" t="s">
        <v>1249</v>
      </c>
      <c r="X43" s="21"/>
      <c r="Y43" s="21"/>
      <c r="Z43" s="105"/>
      <c r="AA43" s="365"/>
      <c r="AB43" s="365"/>
      <c r="AC43" s="365"/>
      <c r="AD43" s="365"/>
      <c r="AE43" s="365"/>
      <c r="AF43" s="151"/>
      <c r="AG43" s="151"/>
      <c r="AH43" s="151"/>
      <c r="AI43" s="151"/>
      <c r="AJ43" s="365"/>
      <c r="AK43" s="353"/>
      <c r="AL43" s="353"/>
      <c r="AM43" s="365"/>
      <c r="AN43" s="365"/>
      <c r="AO43" s="55"/>
      <c r="AP43" s="58">
        <f>U43</f>
        <v>771</v>
      </c>
      <c r="AQ43" s="102"/>
    </row>
    <row r="44" spans="1:43" ht="17.25" customHeight="1">
      <c r="A44" s="14">
        <v>28</v>
      </c>
      <c r="B44" s="14">
        <v>1151</v>
      </c>
      <c r="C44" s="101" t="s">
        <v>881</v>
      </c>
      <c r="D44" s="523"/>
      <c r="E44" s="513"/>
      <c r="F44" s="513"/>
      <c r="G44" s="513"/>
      <c r="H44" s="513"/>
      <c r="I44" s="513"/>
      <c r="J44" s="513"/>
      <c r="K44" s="513"/>
      <c r="L44" s="513"/>
      <c r="M44" s="513"/>
      <c r="N44" s="513"/>
      <c r="O44" s="513"/>
      <c r="P44" s="514"/>
      <c r="Q44" s="364" t="s">
        <v>1754</v>
      </c>
      <c r="R44" s="365"/>
      <c r="S44" s="365"/>
      <c r="T44" s="365"/>
      <c r="U44" s="529">
        <v>842</v>
      </c>
      <c r="V44" s="529"/>
      <c r="W44" s="307" t="s">
        <v>1249</v>
      </c>
      <c r="X44" s="365"/>
      <c r="Y44" s="365"/>
      <c r="Z44" s="105"/>
      <c r="AA44" s="365"/>
      <c r="AB44" s="365"/>
      <c r="AC44" s="365"/>
      <c r="AD44" s="365"/>
      <c r="AE44" s="365"/>
      <c r="AF44" s="151"/>
      <c r="AG44" s="151"/>
      <c r="AH44" s="151"/>
      <c r="AI44" s="151"/>
      <c r="AJ44" s="365"/>
      <c r="AK44" s="353"/>
      <c r="AL44" s="353"/>
      <c r="AM44" s="365"/>
      <c r="AN44" s="365"/>
      <c r="AO44" s="55"/>
      <c r="AP44" s="58">
        <f>U44</f>
        <v>842</v>
      </c>
      <c r="AQ44" s="103"/>
    </row>
    <row r="45" spans="1:43" ht="17.25" customHeight="1">
      <c r="A45" s="14">
        <v>28</v>
      </c>
      <c r="B45" s="14">
        <v>2000</v>
      </c>
      <c r="C45" s="101" t="s">
        <v>1725</v>
      </c>
      <c r="D45" s="364"/>
      <c r="E45" s="365" t="s">
        <v>1726</v>
      </c>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105"/>
      <c r="AE45" s="365"/>
      <c r="AF45" s="365"/>
      <c r="AG45" s="365"/>
      <c r="AH45" s="365"/>
      <c r="AI45" s="365"/>
      <c r="AJ45" s="529">
        <v>10</v>
      </c>
      <c r="AK45" s="529"/>
      <c r="AL45" s="365" t="s">
        <v>1740</v>
      </c>
      <c r="AM45" s="365"/>
      <c r="AN45" s="365"/>
      <c r="AO45" s="55"/>
      <c r="AP45" s="106">
        <f>AJ45</f>
        <v>10</v>
      </c>
      <c r="AQ45" s="254"/>
    </row>
    <row r="46" spans="1:43" ht="17.25" customHeight="1">
      <c r="A46" s="14">
        <v>28</v>
      </c>
      <c r="B46" s="192">
        <v>6128</v>
      </c>
      <c r="C46" s="16" t="s">
        <v>72</v>
      </c>
      <c r="D46" s="20" t="s">
        <v>335</v>
      </c>
      <c r="E46" s="2"/>
      <c r="F46" s="2"/>
      <c r="G46" s="2"/>
      <c r="H46" s="2"/>
      <c r="I46" s="2"/>
      <c r="J46" s="2"/>
      <c r="K46" s="2"/>
      <c r="L46" s="2"/>
      <c r="M46" s="2"/>
      <c r="N46" s="2"/>
      <c r="O46" s="131"/>
      <c r="P46" s="19"/>
      <c r="Q46" s="306" t="s">
        <v>1780</v>
      </c>
      <c r="R46" s="365"/>
      <c r="S46" s="365"/>
      <c r="T46" s="307"/>
      <c r="U46" s="307"/>
      <c r="V46" s="40"/>
      <c r="W46" s="365"/>
      <c r="X46" s="365"/>
      <c r="Y46" s="365"/>
      <c r="Z46" s="365"/>
      <c r="AA46" s="365"/>
      <c r="AB46" s="365"/>
      <c r="AC46" s="353"/>
      <c r="AD46" s="307"/>
      <c r="AE46" s="365"/>
      <c r="AF46" s="365"/>
      <c r="AG46" s="105"/>
      <c r="AH46" s="365"/>
      <c r="AI46" s="365"/>
      <c r="AJ46" s="40" t="s">
        <v>1008</v>
      </c>
      <c r="AK46" s="365" t="s">
        <v>669</v>
      </c>
      <c r="AL46" s="365"/>
      <c r="AM46" s="365"/>
      <c r="AN46" s="307" t="s">
        <v>2301</v>
      </c>
      <c r="AO46" s="55"/>
      <c r="AP46" s="22"/>
      <c r="AQ46" s="29" t="s">
        <v>1957</v>
      </c>
    </row>
    <row r="47" spans="1:43" ht="17.25" customHeight="1">
      <c r="A47" s="14">
        <v>28</v>
      </c>
      <c r="B47" s="192">
        <v>6129</v>
      </c>
      <c r="C47" s="16" t="s">
        <v>73</v>
      </c>
      <c r="D47" s="28"/>
      <c r="E47" s="10"/>
      <c r="F47" s="10"/>
      <c r="G47" s="10"/>
      <c r="H47" s="10"/>
      <c r="I47" s="10"/>
      <c r="J47" s="10"/>
      <c r="K47" s="10"/>
      <c r="L47" s="10"/>
      <c r="M47" s="10"/>
      <c r="N47" s="10"/>
      <c r="O47" s="11"/>
      <c r="P47" s="24"/>
      <c r="Q47" s="306" t="s">
        <v>1781</v>
      </c>
      <c r="R47" s="365"/>
      <c r="S47" s="365"/>
      <c r="T47" s="307"/>
      <c r="U47" s="307"/>
      <c r="V47" s="40"/>
      <c r="W47" s="365"/>
      <c r="X47" s="365"/>
      <c r="Y47" s="365"/>
      <c r="Z47" s="365"/>
      <c r="AA47" s="365"/>
      <c r="AB47" s="365"/>
      <c r="AC47" s="353"/>
      <c r="AD47" s="307"/>
      <c r="AE47" s="365"/>
      <c r="AF47" s="365"/>
      <c r="AG47" s="105"/>
      <c r="AH47" s="365"/>
      <c r="AI47" s="365"/>
      <c r="AJ47" s="40" t="s">
        <v>1190</v>
      </c>
      <c r="AK47" s="40"/>
      <c r="AL47" s="539">
        <v>0.9</v>
      </c>
      <c r="AM47" s="540"/>
      <c r="AN47" s="307" t="s">
        <v>2301</v>
      </c>
      <c r="AO47" s="55"/>
      <c r="AP47" s="22"/>
      <c r="AQ47" s="418"/>
    </row>
    <row r="48" spans="1:43" ht="17.25" customHeight="1">
      <c r="A48" s="14">
        <v>28</v>
      </c>
      <c r="B48" s="14">
        <v>6130</v>
      </c>
      <c r="C48" s="16" t="s">
        <v>74</v>
      </c>
      <c r="D48" s="304"/>
      <c r="E48" s="305"/>
      <c r="F48" s="305"/>
      <c r="G48" s="305"/>
      <c r="H48" s="305"/>
      <c r="I48" s="305"/>
      <c r="J48" s="305"/>
      <c r="K48" s="305"/>
      <c r="L48" s="305"/>
      <c r="M48" s="305"/>
      <c r="N48" s="305"/>
      <c r="O48" s="59"/>
      <c r="P48" s="26"/>
      <c r="Q48" s="306" t="s">
        <v>1782</v>
      </c>
      <c r="R48" s="365"/>
      <c r="S48" s="365"/>
      <c r="T48" s="307"/>
      <c r="U48" s="307"/>
      <c r="V48" s="40"/>
      <c r="W48" s="365"/>
      <c r="X48" s="365"/>
      <c r="Y48" s="365"/>
      <c r="Z48" s="365"/>
      <c r="AA48" s="365"/>
      <c r="AB48" s="365"/>
      <c r="AC48" s="353"/>
      <c r="AD48" s="307"/>
      <c r="AE48" s="365"/>
      <c r="AF48" s="365"/>
      <c r="AG48" s="105"/>
      <c r="AH48" s="365"/>
      <c r="AI48" s="365"/>
      <c r="AJ48" s="40" t="s">
        <v>1190</v>
      </c>
      <c r="AK48" s="40"/>
      <c r="AL48" s="539">
        <v>0.8</v>
      </c>
      <c r="AM48" s="540"/>
      <c r="AN48" s="307" t="s">
        <v>2301</v>
      </c>
      <c r="AO48" s="55"/>
      <c r="AP48" s="41"/>
      <c r="AQ48" s="443"/>
    </row>
    <row r="49" spans="30:36" ht="17.25" customHeight="1">
      <c r="AD49" s="228"/>
      <c r="AJ49" s="410"/>
    </row>
    <row r="50" spans="30:36" ht="17.25" customHeight="1">
      <c r="AD50" s="228"/>
      <c r="AJ50" s="410"/>
    </row>
    <row r="51" spans="2:36" ht="17.25" customHeight="1">
      <c r="B51" s="76" t="s">
        <v>2091</v>
      </c>
      <c r="AD51" s="228"/>
      <c r="AJ51" s="410"/>
    </row>
    <row r="52" spans="30:36" ht="13.5" customHeight="1">
      <c r="AD52" s="228"/>
      <c r="AJ52" s="410"/>
    </row>
    <row r="53" spans="1:43" ht="17.25" customHeight="1">
      <c r="A53" s="3" t="s">
        <v>345</v>
      </c>
      <c r="B53" s="437"/>
      <c r="C53" s="107" t="s">
        <v>346</v>
      </c>
      <c r="D53" s="438"/>
      <c r="E53" s="415"/>
      <c r="F53" s="415"/>
      <c r="G53" s="415"/>
      <c r="H53" s="415"/>
      <c r="I53" s="415"/>
      <c r="J53" s="415"/>
      <c r="K53" s="415"/>
      <c r="L53" s="415"/>
      <c r="M53" s="415"/>
      <c r="N53" s="415"/>
      <c r="O53" s="415"/>
      <c r="P53" s="415"/>
      <c r="Q53" s="415"/>
      <c r="R53" s="415"/>
      <c r="S53" s="227"/>
      <c r="T53" s="227"/>
      <c r="U53" s="462" t="s">
        <v>347</v>
      </c>
      <c r="V53" s="462"/>
      <c r="W53" s="415"/>
      <c r="X53" s="415"/>
      <c r="Y53" s="415"/>
      <c r="Z53" s="415"/>
      <c r="AA53" s="415"/>
      <c r="AB53" s="415"/>
      <c r="AC53" s="415"/>
      <c r="AD53" s="229"/>
      <c r="AE53" s="415"/>
      <c r="AF53" s="415"/>
      <c r="AG53" s="415"/>
      <c r="AH53" s="415"/>
      <c r="AI53" s="415"/>
      <c r="AJ53" s="415"/>
      <c r="AK53" s="415"/>
      <c r="AL53" s="415"/>
      <c r="AM53" s="415"/>
      <c r="AN53" s="415"/>
      <c r="AO53" s="416"/>
      <c r="AP53" s="6" t="s">
        <v>526</v>
      </c>
      <c r="AQ53" s="6" t="s">
        <v>527</v>
      </c>
    </row>
    <row r="54" spans="1:43" ht="17.25" customHeight="1">
      <c r="A54" s="7" t="s">
        <v>348</v>
      </c>
      <c r="B54" s="8" t="s">
        <v>349</v>
      </c>
      <c r="C54" s="412"/>
      <c r="D54" s="413"/>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230"/>
      <c r="AE54" s="439"/>
      <c r="AF54" s="439"/>
      <c r="AG54" s="439"/>
      <c r="AH54" s="439"/>
      <c r="AI54" s="439"/>
      <c r="AJ54" s="439"/>
      <c r="AK54" s="439"/>
      <c r="AL54" s="439"/>
      <c r="AM54" s="439"/>
      <c r="AN54" s="439"/>
      <c r="AO54" s="412"/>
      <c r="AP54" s="9" t="s">
        <v>1248</v>
      </c>
      <c r="AQ54" s="9" t="s">
        <v>1249</v>
      </c>
    </row>
    <row r="55" spans="1:43" ht="17.25" customHeight="1">
      <c r="A55" s="14">
        <v>28</v>
      </c>
      <c r="B55" s="14">
        <v>9011</v>
      </c>
      <c r="C55" s="101" t="s">
        <v>672</v>
      </c>
      <c r="D55" s="521" t="s">
        <v>673</v>
      </c>
      <c r="E55" s="509"/>
      <c r="F55" s="509"/>
      <c r="G55" s="509"/>
      <c r="H55" s="509"/>
      <c r="I55" s="509"/>
      <c r="J55" s="509"/>
      <c r="K55" s="509"/>
      <c r="L55" s="509"/>
      <c r="M55" s="509"/>
      <c r="N55" s="509"/>
      <c r="O55" s="509"/>
      <c r="P55" s="510"/>
      <c r="Q55" s="43" t="s">
        <v>1747</v>
      </c>
      <c r="R55" s="21"/>
      <c r="S55" s="21"/>
      <c r="T55" s="21"/>
      <c r="U55" s="606">
        <f>U40</f>
        <v>562</v>
      </c>
      <c r="V55" s="606"/>
      <c r="W55" s="2" t="s">
        <v>1249</v>
      </c>
      <c r="X55" s="21"/>
      <c r="Y55" s="89"/>
      <c r="Z55" s="387"/>
      <c r="AA55" s="388"/>
      <c r="AB55" s="388"/>
      <c r="AC55" s="388"/>
      <c r="AD55" s="224"/>
      <c r="AE55" s="21"/>
      <c r="AF55" s="21"/>
      <c r="AG55" s="21"/>
      <c r="AH55" s="21"/>
      <c r="AI55" s="21"/>
      <c r="AJ55" s="21"/>
      <c r="AK55" s="131"/>
      <c r="AL55" s="131"/>
      <c r="AM55" s="21"/>
      <c r="AN55" s="21"/>
      <c r="AO55" s="89"/>
      <c r="AP55" s="58">
        <f>ROUND(U55*$AI$57,0)</f>
        <v>393</v>
      </c>
      <c r="AQ55" s="222" t="s">
        <v>1333</v>
      </c>
    </row>
    <row r="56" spans="1:43" ht="17.25" customHeight="1">
      <c r="A56" s="14">
        <v>28</v>
      </c>
      <c r="B56" s="14">
        <v>9021</v>
      </c>
      <c r="C56" s="101" t="s">
        <v>1735</v>
      </c>
      <c r="D56" s="522"/>
      <c r="E56" s="511"/>
      <c r="F56" s="511"/>
      <c r="G56" s="511"/>
      <c r="H56" s="511"/>
      <c r="I56" s="511"/>
      <c r="J56" s="511"/>
      <c r="K56" s="511"/>
      <c r="L56" s="511"/>
      <c r="M56" s="511"/>
      <c r="N56" s="511"/>
      <c r="O56" s="511"/>
      <c r="P56" s="512"/>
      <c r="Q56" s="43" t="s">
        <v>1749</v>
      </c>
      <c r="R56" s="21"/>
      <c r="S56" s="21"/>
      <c r="T56" s="21"/>
      <c r="U56" s="606">
        <f>U41</f>
        <v>631</v>
      </c>
      <c r="V56" s="606"/>
      <c r="W56" s="2" t="s">
        <v>1249</v>
      </c>
      <c r="X56" s="21"/>
      <c r="Y56" s="89"/>
      <c r="Z56" s="390"/>
      <c r="AA56" s="391"/>
      <c r="AB56" s="391"/>
      <c r="AC56" s="391"/>
      <c r="AD56" s="96" t="s">
        <v>555</v>
      </c>
      <c r="AE56" s="96"/>
      <c r="AF56" s="96"/>
      <c r="AG56" s="96"/>
      <c r="AH56" s="96"/>
      <c r="AI56" s="96"/>
      <c r="AJ56" s="96"/>
      <c r="AK56" s="345"/>
      <c r="AO56" s="284"/>
      <c r="AP56" s="58">
        <f>ROUND(U56*$AI$57,0)</f>
        <v>442</v>
      </c>
      <c r="AQ56" s="102"/>
    </row>
    <row r="57" spans="1:43" ht="17.25" customHeight="1">
      <c r="A57" s="14">
        <v>28</v>
      </c>
      <c r="B57" s="14">
        <v>9031</v>
      </c>
      <c r="C57" s="101" t="s">
        <v>1736</v>
      </c>
      <c r="D57" s="522"/>
      <c r="E57" s="511"/>
      <c r="F57" s="511"/>
      <c r="G57" s="511"/>
      <c r="H57" s="511"/>
      <c r="I57" s="511"/>
      <c r="J57" s="511"/>
      <c r="K57" s="511"/>
      <c r="L57" s="511"/>
      <c r="M57" s="511"/>
      <c r="N57" s="511"/>
      <c r="O57" s="511"/>
      <c r="P57" s="512"/>
      <c r="Q57" s="43" t="s">
        <v>1751</v>
      </c>
      <c r="R57" s="21"/>
      <c r="S57" s="21"/>
      <c r="T57" s="21"/>
      <c r="U57" s="606">
        <f>U42</f>
        <v>703</v>
      </c>
      <c r="V57" s="606"/>
      <c r="W57" s="2" t="s">
        <v>1249</v>
      </c>
      <c r="X57" s="21"/>
      <c r="Y57" s="89"/>
      <c r="Z57" s="57"/>
      <c r="AA57" s="420"/>
      <c r="AB57" s="420"/>
      <c r="AC57" s="420"/>
      <c r="AD57" s="96"/>
      <c r="AE57" s="96"/>
      <c r="AF57" s="96"/>
      <c r="AG57" s="96"/>
      <c r="AH57" s="283" t="s">
        <v>461</v>
      </c>
      <c r="AI57" s="583">
        <v>0.7</v>
      </c>
      <c r="AJ57" s="587"/>
      <c r="AL57" s="345"/>
      <c r="AM57" s="283"/>
      <c r="AN57" s="283"/>
      <c r="AO57" s="284"/>
      <c r="AP57" s="58">
        <f>ROUND(U57*$AI$57,0)</f>
        <v>492</v>
      </c>
      <c r="AQ57" s="102"/>
    </row>
    <row r="58" spans="1:43" ht="17.25" customHeight="1">
      <c r="A58" s="14">
        <v>28</v>
      </c>
      <c r="B58" s="14">
        <v>9041</v>
      </c>
      <c r="C58" s="101" t="s">
        <v>1737</v>
      </c>
      <c r="D58" s="522"/>
      <c r="E58" s="511"/>
      <c r="F58" s="511"/>
      <c r="G58" s="511"/>
      <c r="H58" s="511"/>
      <c r="I58" s="511"/>
      <c r="J58" s="511"/>
      <c r="K58" s="511"/>
      <c r="L58" s="511"/>
      <c r="M58" s="511"/>
      <c r="N58" s="511"/>
      <c r="O58" s="511"/>
      <c r="P58" s="512"/>
      <c r="Q58" s="43" t="s">
        <v>1753</v>
      </c>
      <c r="R58" s="21"/>
      <c r="S58" s="21"/>
      <c r="T58" s="21"/>
      <c r="U58" s="606">
        <f>U43</f>
        <v>771</v>
      </c>
      <c r="V58" s="606"/>
      <c r="W58" s="2" t="s">
        <v>1249</v>
      </c>
      <c r="X58" s="21"/>
      <c r="Y58" s="89"/>
      <c r="Z58" s="57"/>
      <c r="AA58" s="283"/>
      <c r="AB58" s="283"/>
      <c r="AC58" s="283"/>
      <c r="AD58" s="225"/>
      <c r="AE58" s="283"/>
      <c r="AL58" s="13"/>
      <c r="AM58" s="283"/>
      <c r="AN58" s="283"/>
      <c r="AO58" s="284"/>
      <c r="AP58" s="58">
        <f>ROUND(U58*$AI$57,0)</f>
        <v>540</v>
      </c>
      <c r="AQ58" s="102"/>
    </row>
    <row r="59" spans="1:43" ht="17.25" customHeight="1">
      <c r="A59" s="14">
        <v>28</v>
      </c>
      <c r="B59" s="14">
        <v>9051</v>
      </c>
      <c r="C59" s="101" t="s">
        <v>1738</v>
      </c>
      <c r="D59" s="523"/>
      <c r="E59" s="513"/>
      <c r="F59" s="513"/>
      <c r="G59" s="513"/>
      <c r="H59" s="513"/>
      <c r="I59" s="513"/>
      <c r="J59" s="513"/>
      <c r="K59" s="513"/>
      <c r="L59" s="513"/>
      <c r="M59" s="513"/>
      <c r="N59" s="513"/>
      <c r="O59" s="513"/>
      <c r="P59" s="514"/>
      <c r="Q59" s="364" t="s">
        <v>1754</v>
      </c>
      <c r="R59" s="365"/>
      <c r="S59" s="365"/>
      <c r="T59" s="365"/>
      <c r="U59" s="529">
        <f>U44</f>
        <v>842</v>
      </c>
      <c r="V59" s="529"/>
      <c r="W59" s="307" t="s">
        <v>1249</v>
      </c>
      <c r="X59" s="365"/>
      <c r="Y59" s="55"/>
      <c r="Z59" s="44"/>
      <c r="AA59" s="25"/>
      <c r="AB59" s="25"/>
      <c r="AC59" s="25"/>
      <c r="AD59" s="226"/>
      <c r="AE59" s="25"/>
      <c r="AF59" s="25"/>
      <c r="AG59" s="25"/>
      <c r="AH59" s="25"/>
      <c r="AI59" s="25"/>
      <c r="AJ59" s="25"/>
      <c r="AK59" s="355"/>
      <c r="AL59" s="355"/>
      <c r="AM59" s="25"/>
      <c r="AN59" s="25"/>
      <c r="AO59" s="54"/>
      <c r="AP59" s="58">
        <f>ROUND(U59*$AI$57,0)</f>
        <v>589</v>
      </c>
      <c r="AQ59" s="223"/>
    </row>
    <row r="60" ht="13.5">
      <c r="AJ60" s="410"/>
    </row>
  </sheetData>
  <sheetProtection/>
  <mergeCells count="37">
    <mergeCell ref="AL21:AM21"/>
    <mergeCell ref="AL47:AM47"/>
    <mergeCell ref="AL48:AM48"/>
    <mergeCell ref="AJ16:AK16"/>
    <mergeCell ref="AJ17:AK17"/>
    <mergeCell ref="AJ18:AK18"/>
    <mergeCell ref="AI30:AJ30"/>
    <mergeCell ref="AL20:AM20"/>
    <mergeCell ref="AJ45:AK45"/>
    <mergeCell ref="AJ15:AK15"/>
    <mergeCell ref="U11:V11"/>
    <mergeCell ref="U12:V12"/>
    <mergeCell ref="AJ13:AK13"/>
    <mergeCell ref="AJ14:AK14"/>
    <mergeCell ref="D8:P12"/>
    <mergeCell ref="D28:P32"/>
    <mergeCell ref="U31:V31"/>
    <mergeCell ref="U28:V28"/>
    <mergeCell ref="U32:V32"/>
    <mergeCell ref="U29:V29"/>
    <mergeCell ref="U30:V30"/>
    <mergeCell ref="U9:V9"/>
    <mergeCell ref="U10:V10"/>
    <mergeCell ref="U8:V8"/>
    <mergeCell ref="D40:P44"/>
    <mergeCell ref="U40:V40"/>
    <mergeCell ref="U41:V41"/>
    <mergeCell ref="U42:V42"/>
    <mergeCell ref="U43:V43"/>
    <mergeCell ref="U44:V44"/>
    <mergeCell ref="AI57:AJ57"/>
    <mergeCell ref="U58:V58"/>
    <mergeCell ref="U59:V59"/>
    <mergeCell ref="D55:P59"/>
    <mergeCell ref="U55:V55"/>
    <mergeCell ref="U56:V56"/>
    <mergeCell ref="U57:V57"/>
  </mergeCells>
  <printOptions horizontalCentered="1"/>
  <pageMargins left="0.3937007874015748" right="0.3937007874015748" top="0.7874015748031497" bottom="0.5905511811023623" header="0.5118110236220472" footer="0.31496062992125984"/>
  <pageSetup firstPageNumber="18" useFirstPageNumber="1" horizontalDpi="600" verticalDpi="600" orientation="portrait" paperSize="9" scale="63" r:id="rId1"/>
  <headerFooter alignWithMargins="0">
    <oddHeader>&amp;R&amp;9地域密着型特定施設入居者生活介護</oddHeader>
    <oddFooter>&amp;C&amp;14&amp;P</oddFooter>
  </headerFooter>
  <ignoredErrors>
    <ignoredError sqref="AP9:AP15 AP22:AP27" formula="1"/>
  </ignoredErrors>
</worksheet>
</file>

<file path=xl/worksheets/sheet11.xml><?xml version="1.0" encoding="utf-8"?>
<worksheet xmlns="http://schemas.openxmlformats.org/spreadsheetml/2006/main" xmlns:r="http://schemas.openxmlformats.org/officeDocument/2006/relationships">
  <dimension ref="A1:AO231"/>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30.625" style="410" customWidth="1"/>
    <col min="4" max="4" width="2.75390625" style="410" customWidth="1"/>
    <col min="5" max="6" width="2.75390625" style="77" customWidth="1"/>
    <col min="7" max="7" width="2.00390625" style="77" customWidth="1"/>
    <col min="8" max="8" width="2.50390625" style="77" customWidth="1"/>
    <col min="9" max="11" width="2.375" style="77" customWidth="1"/>
    <col min="12" max="12" width="3.50390625" style="77" customWidth="1"/>
    <col min="13" max="14" width="2.375" style="77" customWidth="1"/>
    <col min="15" max="15" width="1.75390625" style="77" customWidth="1"/>
    <col min="16" max="16" width="2.75390625" style="77" customWidth="1"/>
    <col min="17" max="17" width="2.50390625" style="77" customWidth="1"/>
    <col min="18" max="18" width="2.75390625" style="77" customWidth="1"/>
    <col min="19" max="20" width="2.00390625" style="77" customWidth="1"/>
    <col min="21" max="28" width="2.375" style="77" customWidth="1"/>
    <col min="29" max="29" width="2.875" style="77" customWidth="1"/>
    <col min="30" max="30" width="2.625" style="77" customWidth="1"/>
    <col min="31" max="33" width="2.375" style="77" customWidth="1"/>
    <col min="34" max="34" width="2.625" style="77" customWidth="1"/>
    <col min="35" max="35" width="2.375" style="77" customWidth="1"/>
    <col min="36" max="36" width="2.875" style="77" customWidth="1"/>
    <col min="37" max="37" width="1.625" style="77" customWidth="1"/>
    <col min="38" max="38" width="4.125" style="77" customWidth="1"/>
    <col min="39" max="40" width="9.00390625" style="410" customWidth="1"/>
    <col min="41" max="41" width="2.75390625" style="410" customWidth="1"/>
    <col min="42" max="16384" width="9.00390625" style="410" customWidth="1"/>
  </cols>
  <sheetData>
    <row r="1" ht="17.25" customHeight="1">
      <c r="A1" s="76"/>
    </row>
    <row r="2" spans="1:2" ht="17.25" customHeight="1">
      <c r="A2" s="76"/>
      <c r="B2" s="76" t="s">
        <v>674</v>
      </c>
    </row>
    <row r="3" ht="13.5" customHeight="1"/>
    <row r="4" spans="1:41" ht="16.5" customHeight="1">
      <c r="A4" s="3" t="s">
        <v>345</v>
      </c>
      <c r="B4" s="411"/>
      <c r="C4" s="107" t="s">
        <v>346</v>
      </c>
      <c r="D4" s="108"/>
      <c r="E4" s="2"/>
      <c r="F4" s="2"/>
      <c r="G4" s="2"/>
      <c r="H4" s="2"/>
      <c r="I4" s="2"/>
      <c r="J4" s="2"/>
      <c r="K4" s="2"/>
      <c r="L4" s="2"/>
      <c r="M4" s="2"/>
      <c r="N4" s="2"/>
      <c r="O4" s="2"/>
      <c r="P4" s="2"/>
      <c r="Q4" s="2"/>
      <c r="R4" s="5" t="s">
        <v>347</v>
      </c>
      <c r="S4" s="2"/>
      <c r="T4" s="2"/>
      <c r="U4" s="2"/>
      <c r="V4" s="2"/>
      <c r="W4" s="2"/>
      <c r="X4" s="2"/>
      <c r="Y4" s="2"/>
      <c r="Z4" s="2"/>
      <c r="AA4" s="2"/>
      <c r="AB4" s="2"/>
      <c r="AC4" s="2"/>
      <c r="AD4" s="2"/>
      <c r="AE4" s="2"/>
      <c r="AF4" s="2"/>
      <c r="AG4" s="2"/>
      <c r="AH4" s="2"/>
      <c r="AI4" s="2"/>
      <c r="AJ4" s="2"/>
      <c r="AK4" s="2"/>
      <c r="AL4" s="2"/>
      <c r="AM4" s="78" t="s">
        <v>611</v>
      </c>
      <c r="AN4" s="78" t="s">
        <v>612</v>
      </c>
      <c r="AO4" s="420"/>
    </row>
    <row r="5" spans="1:41" ht="16.5" customHeight="1">
      <c r="A5" s="7" t="s">
        <v>348</v>
      </c>
      <c r="B5" s="8" t="s">
        <v>349</v>
      </c>
      <c r="C5" s="412"/>
      <c r="D5" s="413"/>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79" t="s">
        <v>1248</v>
      </c>
      <c r="AN5" s="79" t="s">
        <v>1249</v>
      </c>
      <c r="AO5" s="420"/>
    </row>
    <row r="6" spans="1:40" ht="16.5" customHeight="1">
      <c r="A6" s="14">
        <v>54</v>
      </c>
      <c r="B6" s="15">
        <v>2111</v>
      </c>
      <c r="C6" s="80" t="s">
        <v>1755</v>
      </c>
      <c r="D6" s="628" t="s">
        <v>175</v>
      </c>
      <c r="E6" s="630" t="s">
        <v>675</v>
      </c>
      <c r="F6" s="631"/>
      <c r="G6" s="463"/>
      <c r="H6" s="118"/>
      <c r="I6" s="21"/>
      <c r="J6" s="21"/>
      <c r="K6" s="21"/>
      <c r="L6" s="89"/>
      <c r="M6" s="43" t="s">
        <v>1282</v>
      </c>
      <c r="N6" s="21"/>
      <c r="O6" s="21"/>
      <c r="P6" s="21"/>
      <c r="Q6" s="616">
        <v>580</v>
      </c>
      <c r="R6" s="616"/>
      <c r="S6" s="2" t="s">
        <v>1249</v>
      </c>
      <c r="T6" s="21"/>
      <c r="U6" s="43"/>
      <c r="V6" s="2"/>
      <c r="W6" s="2"/>
      <c r="X6" s="2"/>
      <c r="Y6" s="2"/>
      <c r="Z6" s="2"/>
      <c r="AA6" s="2"/>
      <c r="AB6" s="5"/>
      <c r="AC6" s="5"/>
      <c r="AD6" s="2"/>
      <c r="AE6" s="2"/>
      <c r="AF6" s="2"/>
      <c r="AG6" s="2"/>
      <c r="AH6" s="2"/>
      <c r="AI6" s="307"/>
      <c r="AJ6" s="307"/>
      <c r="AK6" s="307"/>
      <c r="AL6" s="307"/>
      <c r="AM6" s="41">
        <f>ROUND(Q6,0)</f>
        <v>580</v>
      </c>
      <c r="AN6" s="29" t="s">
        <v>676</v>
      </c>
    </row>
    <row r="7" spans="1:40" ht="16.5" customHeight="1">
      <c r="A7" s="14">
        <v>54</v>
      </c>
      <c r="B7" s="15">
        <v>2113</v>
      </c>
      <c r="C7" s="80" t="s">
        <v>1756</v>
      </c>
      <c r="D7" s="641"/>
      <c r="E7" s="610" t="s">
        <v>1958</v>
      </c>
      <c r="F7" s="627"/>
      <c r="G7" s="627"/>
      <c r="H7" s="627"/>
      <c r="I7" s="627"/>
      <c r="J7" s="627"/>
      <c r="K7" s="627"/>
      <c r="L7" s="612"/>
      <c r="M7" s="57"/>
      <c r="N7" s="283"/>
      <c r="O7" s="283"/>
      <c r="P7" s="283"/>
      <c r="Q7" s="328"/>
      <c r="R7" s="328"/>
      <c r="S7" s="283"/>
      <c r="T7" s="283"/>
      <c r="U7" s="191" t="s">
        <v>677</v>
      </c>
      <c r="V7" s="189"/>
      <c r="W7" s="189"/>
      <c r="X7" s="189"/>
      <c r="Y7" s="189"/>
      <c r="Z7" s="189"/>
      <c r="AA7" s="365"/>
      <c r="AB7" s="365"/>
      <c r="AC7" s="365"/>
      <c r="AD7" s="110"/>
      <c r="AE7" s="110"/>
      <c r="AF7" s="365"/>
      <c r="AG7" s="365"/>
      <c r="AH7" s="353" t="s">
        <v>1757</v>
      </c>
      <c r="AI7" s="530">
        <v>0.97</v>
      </c>
      <c r="AJ7" s="617"/>
      <c r="AM7" s="41">
        <f>ROUND(Q6*AI7,0)</f>
        <v>563</v>
      </c>
      <c r="AN7" s="53"/>
    </row>
    <row r="8" spans="1:40" ht="16.5" customHeight="1">
      <c r="A8" s="14">
        <v>54</v>
      </c>
      <c r="B8" s="15">
        <v>2121</v>
      </c>
      <c r="C8" s="80" t="s">
        <v>1758</v>
      </c>
      <c r="D8" s="641"/>
      <c r="E8" s="610"/>
      <c r="F8" s="627"/>
      <c r="G8" s="627"/>
      <c r="H8" s="627"/>
      <c r="I8" s="627"/>
      <c r="J8" s="627"/>
      <c r="K8" s="627"/>
      <c r="L8" s="612"/>
      <c r="M8" s="43" t="s">
        <v>678</v>
      </c>
      <c r="N8" s="21"/>
      <c r="O8" s="21"/>
      <c r="P8" s="21"/>
      <c r="Q8" s="616">
        <v>650</v>
      </c>
      <c r="R8" s="616"/>
      <c r="S8" s="2" t="s">
        <v>1249</v>
      </c>
      <c r="T8" s="89"/>
      <c r="U8" s="190"/>
      <c r="V8" s="365"/>
      <c r="W8" s="365"/>
      <c r="X8" s="365"/>
      <c r="Y8" s="365"/>
      <c r="Z8" s="365"/>
      <c r="AA8" s="365"/>
      <c r="AB8" s="365"/>
      <c r="AC8" s="365"/>
      <c r="AD8" s="110"/>
      <c r="AE8" s="110"/>
      <c r="AF8" s="365"/>
      <c r="AG8" s="365"/>
      <c r="AH8" s="403"/>
      <c r="AI8" s="5"/>
      <c r="AJ8" s="5"/>
      <c r="AK8" s="39"/>
      <c r="AL8" s="307"/>
      <c r="AM8" s="41">
        <f>ROUND(Q8,0)</f>
        <v>650</v>
      </c>
      <c r="AN8" s="53"/>
    </row>
    <row r="9" spans="1:40" ht="16.5" customHeight="1">
      <c r="A9" s="14">
        <v>54</v>
      </c>
      <c r="B9" s="15">
        <v>2123</v>
      </c>
      <c r="C9" s="80" t="s">
        <v>1759</v>
      </c>
      <c r="D9" s="641"/>
      <c r="E9" s="303" t="s">
        <v>1959</v>
      </c>
      <c r="F9" s="464"/>
      <c r="G9" s="464"/>
      <c r="H9" s="283"/>
      <c r="I9" s="283"/>
      <c r="J9" s="283"/>
      <c r="K9" s="283"/>
      <c r="L9" s="284"/>
      <c r="M9" s="44"/>
      <c r="N9" s="25"/>
      <c r="O9" s="25"/>
      <c r="P9" s="25"/>
      <c r="Q9" s="329"/>
      <c r="R9" s="329"/>
      <c r="S9" s="25"/>
      <c r="T9" s="54"/>
      <c r="U9" s="191" t="s">
        <v>677</v>
      </c>
      <c r="V9" s="189"/>
      <c r="W9" s="189"/>
      <c r="X9" s="189"/>
      <c r="Y9" s="189"/>
      <c r="Z9" s="189"/>
      <c r="AA9" s="365"/>
      <c r="AB9" s="365"/>
      <c r="AC9" s="365"/>
      <c r="AD9" s="110"/>
      <c r="AE9" s="110"/>
      <c r="AF9" s="365"/>
      <c r="AG9" s="365"/>
      <c r="AH9" s="353" t="s">
        <v>1757</v>
      </c>
      <c r="AI9" s="530">
        <f>$AI$7</f>
        <v>0.97</v>
      </c>
      <c r="AJ9" s="617"/>
      <c r="AM9" s="41">
        <f>ROUND(Q8*AI9,0)</f>
        <v>631</v>
      </c>
      <c r="AN9" s="53"/>
    </row>
    <row r="10" spans="1:40" ht="16.5" customHeight="1">
      <c r="A10" s="14">
        <v>54</v>
      </c>
      <c r="B10" s="15">
        <v>2131</v>
      </c>
      <c r="C10" s="80" t="s">
        <v>1760</v>
      </c>
      <c r="D10" s="641"/>
      <c r="E10" s="465"/>
      <c r="F10" s="464"/>
      <c r="G10" s="464"/>
      <c r="H10" s="283"/>
      <c r="I10" s="283"/>
      <c r="J10" s="283"/>
      <c r="K10" s="283"/>
      <c r="L10" s="284"/>
      <c r="M10" s="57" t="s">
        <v>679</v>
      </c>
      <c r="N10" s="283"/>
      <c r="O10" s="283"/>
      <c r="P10" s="283"/>
      <c r="Q10" s="537">
        <v>723</v>
      </c>
      <c r="R10" s="537"/>
      <c r="S10" s="10" t="s">
        <v>1249</v>
      </c>
      <c r="T10" s="283"/>
      <c r="U10" s="128"/>
      <c r="V10" s="365"/>
      <c r="W10" s="365"/>
      <c r="X10" s="365"/>
      <c r="Y10" s="365"/>
      <c r="Z10" s="365"/>
      <c r="AA10" s="365"/>
      <c r="AB10" s="365"/>
      <c r="AC10" s="365"/>
      <c r="AD10" s="110"/>
      <c r="AE10" s="110"/>
      <c r="AF10" s="365"/>
      <c r="AG10" s="365"/>
      <c r="AH10" s="403"/>
      <c r="AI10" s="5"/>
      <c r="AJ10" s="5"/>
      <c r="AK10" s="39"/>
      <c r="AL10" s="307"/>
      <c r="AM10" s="41">
        <f>ROUND(Q10,0)</f>
        <v>723</v>
      </c>
      <c r="AN10" s="53"/>
    </row>
    <row r="11" spans="1:40" ht="16.5" customHeight="1">
      <c r="A11" s="14">
        <v>54</v>
      </c>
      <c r="B11" s="15">
        <v>2133</v>
      </c>
      <c r="C11" s="80" t="s">
        <v>1761</v>
      </c>
      <c r="D11" s="641"/>
      <c r="E11" s="465"/>
      <c r="F11" s="464"/>
      <c r="G11" s="464"/>
      <c r="H11" s="283"/>
      <c r="I11" s="283"/>
      <c r="J11" s="283"/>
      <c r="K11" s="283"/>
      <c r="L11" s="284"/>
      <c r="M11" s="57"/>
      <c r="N11" s="283"/>
      <c r="O11" s="283"/>
      <c r="P11" s="283"/>
      <c r="Q11" s="328"/>
      <c r="R11" s="328"/>
      <c r="S11" s="283"/>
      <c r="T11" s="283"/>
      <c r="U11" s="191" t="s">
        <v>677</v>
      </c>
      <c r="V11" s="189"/>
      <c r="W11" s="189"/>
      <c r="X11" s="189"/>
      <c r="Y11" s="189"/>
      <c r="Z11" s="189"/>
      <c r="AA11" s="365"/>
      <c r="AB11" s="365"/>
      <c r="AC11" s="365"/>
      <c r="AD11" s="110"/>
      <c r="AE11" s="110"/>
      <c r="AF11" s="365"/>
      <c r="AG11" s="365"/>
      <c r="AH11" s="353" t="s">
        <v>1757</v>
      </c>
      <c r="AI11" s="530">
        <f>$AI$7</f>
        <v>0.97</v>
      </c>
      <c r="AJ11" s="617"/>
      <c r="AM11" s="41">
        <f>ROUND(Q10*AI11,0)</f>
        <v>701</v>
      </c>
      <c r="AN11" s="53"/>
    </row>
    <row r="12" spans="1:40" ht="16.5" customHeight="1">
      <c r="A12" s="14">
        <v>54</v>
      </c>
      <c r="B12" s="15">
        <v>2141</v>
      </c>
      <c r="C12" s="80" t="s">
        <v>1762</v>
      </c>
      <c r="D12" s="641"/>
      <c r="E12" s="465"/>
      <c r="F12" s="464"/>
      <c r="G12" s="464"/>
      <c r="H12" s="283"/>
      <c r="I12" s="283"/>
      <c r="J12" s="283"/>
      <c r="K12" s="283"/>
      <c r="L12" s="284"/>
      <c r="M12" s="43" t="s">
        <v>680</v>
      </c>
      <c r="N12" s="21"/>
      <c r="O12" s="21"/>
      <c r="P12" s="21"/>
      <c r="Q12" s="616">
        <v>793</v>
      </c>
      <c r="R12" s="616"/>
      <c r="S12" s="2" t="s">
        <v>1249</v>
      </c>
      <c r="T12" s="89"/>
      <c r="U12" s="190"/>
      <c r="V12" s="365"/>
      <c r="W12" s="365"/>
      <c r="X12" s="365"/>
      <c r="Y12" s="365"/>
      <c r="Z12" s="365"/>
      <c r="AA12" s="365"/>
      <c r="AB12" s="365"/>
      <c r="AC12" s="365"/>
      <c r="AD12" s="110"/>
      <c r="AE12" s="110"/>
      <c r="AF12" s="365"/>
      <c r="AG12" s="365"/>
      <c r="AH12" s="365"/>
      <c r="AI12" s="39"/>
      <c r="AJ12" s="39"/>
      <c r="AK12" s="307"/>
      <c r="AL12" s="307"/>
      <c r="AM12" s="41">
        <f>ROUND(Q12,0)</f>
        <v>793</v>
      </c>
      <c r="AN12" s="53"/>
    </row>
    <row r="13" spans="1:40" ht="16.5" customHeight="1">
      <c r="A13" s="14">
        <v>54</v>
      </c>
      <c r="B13" s="15">
        <v>2143</v>
      </c>
      <c r="C13" s="80" t="s">
        <v>1763</v>
      </c>
      <c r="D13" s="641"/>
      <c r="E13" s="465"/>
      <c r="F13" s="464"/>
      <c r="G13" s="464"/>
      <c r="H13" s="283"/>
      <c r="I13" s="283"/>
      <c r="J13" s="283"/>
      <c r="K13" s="283"/>
      <c r="L13" s="284"/>
      <c r="M13" s="44"/>
      <c r="N13" s="25"/>
      <c r="O13" s="25"/>
      <c r="P13" s="25"/>
      <c r="Q13" s="329"/>
      <c r="R13" s="329"/>
      <c r="S13" s="25"/>
      <c r="T13" s="54"/>
      <c r="U13" s="191" t="s">
        <v>677</v>
      </c>
      <c r="V13" s="189"/>
      <c r="W13" s="189"/>
      <c r="X13" s="189"/>
      <c r="Y13" s="189"/>
      <c r="Z13" s="189"/>
      <c r="AA13" s="365"/>
      <c r="AB13" s="365"/>
      <c r="AC13" s="365"/>
      <c r="AD13" s="110"/>
      <c r="AE13" s="110"/>
      <c r="AF13" s="365"/>
      <c r="AG13" s="365"/>
      <c r="AH13" s="353" t="s">
        <v>1757</v>
      </c>
      <c r="AI13" s="574">
        <f>$AI$7</f>
        <v>0.97</v>
      </c>
      <c r="AJ13" s="591"/>
      <c r="AK13" s="307"/>
      <c r="AL13" s="307"/>
      <c r="AM13" s="41">
        <f>ROUND(Q12*AI13,0)</f>
        <v>769</v>
      </c>
      <c r="AN13" s="53"/>
    </row>
    <row r="14" spans="1:40" ht="16.5" customHeight="1">
      <c r="A14" s="14">
        <v>54</v>
      </c>
      <c r="B14" s="15">
        <v>2151</v>
      </c>
      <c r="C14" s="80" t="s">
        <v>1764</v>
      </c>
      <c r="D14" s="641"/>
      <c r="E14" s="465"/>
      <c r="F14" s="464"/>
      <c r="G14" s="464"/>
      <c r="H14" s="283"/>
      <c r="I14" s="283"/>
      <c r="J14" s="283"/>
      <c r="K14" s="283"/>
      <c r="L14" s="284"/>
      <c r="M14" s="57" t="s">
        <v>681</v>
      </c>
      <c r="N14" s="283"/>
      <c r="O14" s="283"/>
      <c r="P14" s="283"/>
      <c r="Q14" s="537">
        <v>862</v>
      </c>
      <c r="R14" s="537"/>
      <c r="S14" s="10" t="s">
        <v>1249</v>
      </c>
      <c r="T14" s="283"/>
      <c r="U14" s="128"/>
      <c r="V14" s="365"/>
      <c r="W14" s="365"/>
      <c r="X14" s="365"/>
      <c r="Y14" s="365"/>
      <c r="Z14" s="365"/>
      <c r="AA14" s="365"/>
      <c r="AB14" s="365"/>
      <c r="AC14" s="365"/>
      <c r="AD14" s="110"/>
      <c r="AE14" s="110"/>
      <c r="AF14" s="365"/>
      <c r="AG14" s="365"/>
      <c r="AH14" s="365"/>
      <c r="AI14" s="39"/>
      <c r="AJ14" s="39"/>
      <c r="AK14" s="307"/>
      <c r="AL14" s="307"/>
      <c r="AM14" s="41">
        <f>ROUND(Q14,0)</f>
        <v>862</v>
      </c>
      <c r="AN14" s="53"/>
    </row>
    <row r="15" spans="1:40" ht="16.5" customHeight="1">
      <c r="A15" s="14">
        <v>54</v>
      </c>
      <c r="B15" s="15">
        <v>2153</v>
      </c>
      <c r="C15" s="80" t="s">
        <v>1765</v>
      </c>
      <c r="D15" s="641"/>
      <c r="E15" s="465"/>
      <c r="F15" s="464"/>
      <c r="G15" s="464"/>
      <c r="H15" s="283"/>
      <c r="I15" s="283"/>
      <c r="J15" s="283"/>
      <c r="K15" s="283"/>
      <c r="L15" s="284"/>
      <c r="M15" s="57"/>
      <c r="N15" s="283"/>
      <c r="O15" s="283"/>
      <c r="P15" s="283"/>
      <c r="Q15" s="328"/>
      <c r="R15" s="328"/>
      <c r="S15" s="283"/>
      <c r="T15" s="283"/>
      <c r="U15" s="191" t="s">
        <v>677</v>
      </c>
      <c r="V15" s="189"/>
      <c r="W15" s="189"/>
      <c r="X15" s="189"/>
      <c r="Y15" s="189"/>
      <c r="Z15" s="189"/>
      <c r="AA15" s="365"/>
      <c r="AB15" s="365"/>
      <c r="AC15" s="365"/>
      <c r="AD15" s="110"/>
      <c r="AE15" s="110"/>
      <c r="AF15" s="365"/>
      <c r="AG15" s="365"/>
      <c r="AH15" s="353" t="s">
        <v>1757</v>
      </c>
      <c r="AI15" s="574">
        <f>$AI$7</f>
        <v>0.97</v>
      </c>
      <c r="AJ15" s="591"/>
      <c r="AK15" s="307"/>
      <c r="AL15" s="307"/>
      <c r="AM15" s="41">
        <f>ROUND(Q14*AI15,0)</f>
        <v>836</v>
      </c>
      <c r="AN15" s="53"/>
    </row>
    <row r="16" spans="1:40" ht="16.5" customHeight="1">
      <c r="A16" s="14">
        <v>54</v>
      </c>
      <c r="B16" s="15">
        <v>2115</v>
      </c>
      <c r="C16" s="80" t="s">
        <v>1590</v>
      </c>
      <c r="D16" s="641"/>
      <c r="E16" s="630" t="s">
        <v>682</v>
      </c>
      <c r="F16" s="631"/>
      <c r="G16" s="463"/>
      <c r="H16" s="118"/>
      <c r="I16" s="21"/>
      <c r="J16" s="21"/>
      <c r="K16" s="21"/>
      <c r="L16" s="89"/>
      <c r="M16" s="43" t="s">
        <v>1282</v>
      </c>
      <c r="N16" s="21"/>
      <c r="O16" s="21"/>
      <c r="P16" s="21"/>
      <c r="Q16" s="616">
        <v>633</v>
      </c>
      <c r="R16" s="616"/>
      <c r="S16" s="2" t="s">
        <v>1249</v>
      </c>
      <c r="T16" s="21"/>
      <c r="U16" s="190"/>
      <c r="V16" s="365"/>
      <c r="W16" s="365"/>
      <c r="X16" s="365"/>
      <c r="Y16" s="365"/>
      <c r="Z16" s="365"/>
      <c r="AA16" s="365"/>
      <c r="AB16" s="365"/>
      <c r="AC16" s="365"/>
      <c r="AD16" s="110"/>
      <c r="AE16" s="110"/>
      <c r="AF16" s="365"/>
      <c r="AG16" s="365"/>
      <c r="AH16" s="365"/>
      <c r="AI16" s="39"/>
      <c r="AJ16" s="39"/>
      <c r="AK16" s="307"/>
      <c r="AL16" s="307"/>
      <c r="AM16" s="41">
        <f>ROUND(Q16,0)</f>
        <v>633</v>
      </c>
      <c r="AN16" s="53"/>
    </row>
    <row r="17" spans="1:40" ht="16.5" customHeight="1">
      <c r="A17" s="14">
        <v>54</v>
      </c>
      <c r="B17" s="15">
        <v>2117</v>
      </c>
      <c r="C17" s="80" t="s">
        <v>1591</v>
      </c>
      <c r="D17" s="641"/>
      <c r="E17" s="610" t="s">
        <v>683</v>
      </c>
      <c r="F17" s="627"/>
      <c r="G17" s="627"/>
      <c r="H17" s="627"/>
      <c r="I17" s="627"/>
      <c r="J17" s="627"/>
      <c r="K17" s="627"/>
      <c r="L17" s="612"/>
      <c r="M17" s="57"/>
      <c r="N17" s="283"/>
      <c r="O17" s="283"/>
      <c r="P17" s="283"/>
      <c r="Q17" s="328"/>
      <c r="R17" s="328"/>
      <c r="S17" s="283"/>
      <c r="T17" s="283"/>
      <c r="U17" s="191" t="s">
        <v>677</v>
      </c>
      <c r="V17" s="189"/>
      <c r="W17" s="189"/>
      <c r="X17" s="189"/>
      <c r="Y17" s="189"/>
      <c r="Z17" s="189"/>
      <c r="AA17" s="365"/>
      <c r="AB17" s="365"/>
      <c r="AC17" s="365"/>
      <c r="AD17" s="110"/>
      <c r="AE17" s="110"/>
      <c r="AF17" s="365"/>
      <c r="AG17" s="365"/>
      <c r="AH17" s="353" t="s">
        <v>1757</v>
      </c>
      <c r="AI17" s="574">
        <f>$AI$7</f>
        <v>0.97</v>
      </c>
      <c r="AJ17" s="591"/>
      <c r="AK17" s="307"/>
      <c r="AL17" s="307"/>
      <c r="AM17" s="41">
        <f>ROUND(Q16*AI17,0)</f>
        <v>614</v>
      </c>
      <c r="AN17" s="53"/>
    </row>
    <row r="18" spans="1:40" ht="16.5" customHeight="1">
      <c r="A18" s="14">
        <v>54</v>
      </c>
      <c r="B18" s="15">
        <v>2125</v>
      </c>
      <c r="C18" s="80" t="s">
        <v>1592</v>
      </c>
      <c r="D18" s="641"/>
      <c r="E18" s="610"/>
      <c r="F18" s="627"/>
      <c r="G18" s="627"/>
      <c r="H18" s="627"/>
      <c r="I18" s="627"/>
      <c r="J18" s="627"/>
      <c r="K18" s="627"/>
      <c r="L18" s="612"/>
      <c r="M18" s="43" t="s">
        <v>678</v>
      </c>
      <c r="N18" s="21"/>
      <c r="O18" s="21"/>
      <c r="P18" s="21"/>
      <c r="Q18" s="616">
        <v>702</v>
      </c>
      <c r="R18" s="616"/>
      <c r="S18" s="2" t="s">
        <v>1249</v>
      </c>
      <c r="T18" s="89"/>
      <c r="U18" s="128"/>
      <c r="V18" s="365"/>
      <c r="W18" s="365"/>
      <c r="X18" s="365"/>
      <c r="Y18" s="365"/>
      <c r="Z18" s="365"/>
      <c r="AA18" s="365"/>
      <c r="AB18" s="365"/>
      <c r="AC18" s="365"/>
      <c r="AD18" s="110"/>
      <c r="AE18" s="110"/>
      <c r="AF18" s="365"/>
      <c r="AG18" s="365"/>
      <c r="AH18" s="365"/>
      <c r="AI18" s="39"/>
      <c r="AJ18" s="39"/>
      <c r="AK18" s="307"/>
      <c r="AL18" s="307"/>
      <c r="AM18" s="41">
        <f>ROUND(Q18,0)</f>
        <v>702</v>
      </c>
      <c r="AN18" s="53"/>
    </row>
    <row r="19" spans="1:40" ht="16.5" customHeight="1">
      <c r="A19" s="14">
        <v>54</v>
      </c>
      <c r="B19" s="15">
        <v>2127</v>
      </c>
      <c r="C19" s="80" t="s">
        <v>1593</v>
      </c>
      <c r="D19" s="641"/>
      <c r="E19" s="610" t="s">
        <v>684</v>
      </c>
      <c r="F19" s="611"/>
      <c r="G19" s="611"/>
      <c r="H19" s="611"/>
      <c r="I19" s="611"/>
      <c r="J19" s="611"/>
      <c r="K19" s="611"/>
      <c r="L19" s="612"/>
      <c r="M19" s="44"/>
      <c r="N19" s="25"/>
      <c r="O19" s="25"/>
      <c r="P19" s="25"/>
      <c r="Q19" s="329"/>
      <c r="R19" s="329"/>
      <c r="S19" s="25"/>
      <c r="T19" s="54"/>
      <c r="U19" s="191" t="s">
        <v>677</v>
      </c>
      <c r="V19" s="189"/>
      <c r="W19" s="189"/>
      <c r="X19" s="189"/>
      <c r="Y19" s="189"/>
      <c r="Z19" s="189"/>
      <c r="AA19" s="365"/>
      <c r="AB19" s="365"/>
      <c r="AC19" s="365"/>
      <c r="AD19" s="110"/>
      <c r="AE19" s="110"/>
      <c r="AF19" s="365"/>
      <c r="AG19" s="365"/>
      <c r="AH19" s="353" t="s">
        <v>1757</v>
      </c>
      <c r="AI19" s="574">
        <f>$AI$7</f>
        <v>0.97</v>
      </c>
      <c r="AJ19" s="591"/>
      <c r="AK19" s="307"/>
      <c r="AL19" s="307"/>
      <c r="AM19" s="41">
        <f>ROUND(Q18*AI19,0)</f>
        <v>681</v>
      </c>
      <c r="AN19" s="53"/>
    </row>
    <row r="20" spans="1:40" ht="16.5" customHeight="1">
      <c r="A20" s="14">
        <v>54</v>
      </c>
      <c r="B20" s="15">
        <v>2135</v>
      </c>
      <c r="C20" s="80" t="s">
        <v>1594</v>
      </c>
      <c r="D20" s="641"/>
      <c r="E20" s="610"/>
      <c r="F20" s="611"/>
      <c r="G20" s="611"/>
      <c r="H20" s="611"/>
      <c r="I20" s="611"/>
      <c r="J20" s="611"/>
      <c r="K20" s="611"/>
      <c r="L20" s="612"/>
      <c r="M20" s="57" t="s">
        <v>679</v>
      </c>
      <c r="N20" s="283"/>
      <c r="O20" s="283"/>
      <c r="P20" s="283"/>
      <c r="Q20" s="537">
        <v>774</v>
      </c>
      <c r="R20" s="537"/>
      <c r="S20" s="10" t="s">
        <v>1249</v>
      </c>
      <c r="T20" s="283"/>
      <c r="U20" s="190"/>
      <c r="V20" s="365"/>
      <c r="W20" s="365"/>
      <c r="X20" s="365"/>
      <c r="Y20" s="365"/>
      <c r="Z20" s="365"/>
      <c r="AA20" s="365"/>
      <c r="AB20" s="365"/>
      <c r="AC20" s="365"/>
      <c r="AD20" s="110"/>
      <c r="AE20" s="110"/>
      <c r="AF20" s="365"/>
      <c r="AG20" s="365"/>
      <c r="AH20" s="365"/>
      <c r="AI20" s="39"/>
      <c r="AJ20" s="39"/>
      <c r="AK20" s="307"/>
      <c r="AL20" s="307"/>
      <c r="AM20" s="41">
        <f>ROUND(Q20,0)</f>
        <v>774</v>
      </c>
      <c r="AN20" s="53"/>
    </row>
    <row r="21" spans="1:40" ht="16.5" customHeight="1">
      <c r="A21" s="14">
        <v>54</v>
      </c>
      <c r="B21" s="15">
        <v>2137</v>
      </c>
      <c r="C21" s="80" t="s">
        <v>1595</v>
      </c>
      <c r="D21" s="641"/>
      <c r="E21" s="81"/>
      <c r="F21" s="82"/>
      <c r="G21" s="82"/>
      <c r="H21" s="283"/>
      <c r="I21" s="283"/>
      <c r="J21" s="283"/>
      <c r="K21" s="283"/>
      <c r="L21" s="284"/>
      <c r="M21" s="57"/>
      <c r="N21" s="283"/>
      <c r="O21" s="283"/>
      <c r="P21" s="283"/>
      <c r="Q21" s="328"/>
      <c r="R21" s="328"/>
      <c r="S21" s="283"/>
      <c r="T21" s="283"/>
      <c r="U21" s="191" t="s">
        <v>677</v>
      </c>
      <c r="V21" s="189"/>
      <c r="W21" s="189"/>
      <c r="X21" s="189"/>
      <c r="Y21" s="189"/>
      <c r="Z21" s="189"/>
      <c r="AA21" s="365"/>
      <c r="AB21" s="365"/>
      <c r="AC21" s="365"/>
      <c r="AD21" s="110"/>
      <c r="AE21" s="110"/>
      <c r="AF21" s="365"/>
      <c r="AG21" s="365"/>
      <c r="AH21" s="353" t="s">
        <v>1757</v>
      </c>
      <c r="AI21" s="574">
        <f>$AI$7</f>
        <v>0.97</v>
      </c>
      <c r="AJ21" s="591"/>
      <c r="AK21" s="307"/>
      <c r="AL21" s="307"/>
      <c r="AM21" s="41">
        <f>ROUND(Q20*AI21,0)</f>
        <v>751</v>
      </c>
      <c r="AN21" s="53"/>
    </row>
    <row r="22" spans="1:40" ht="16.5" customHeight="1">
      <c r="A22" s="14">
        <v>54</v>
      </c>
      <c r="B22" s="15">
        <v>2145</v>
      </c>
      <c r="C22" s="80" t="s">
        <v>1596</v>
      </c>
      <c r="D22" s="641"/>
      <c r="E22" s="81"/>
      <c r="F22" s="82"/>
      <c r="G22" s="82"/>
      <c r="H22" s="283"/>
      <c r="I22" s="283"/>
      <c r="J22" s="283"/>
      <c r="K22" s="283"/>
      <c r="L22" s="284"/>
      <c r="M22" s="43" t="s">
        <v>680</v>
      </c>
      <c r="N22" s="21"/>
      <c r="O22" s="21"/>
      <c r="P22" s="21"/>
      <c r="Q22" s="616">
        <v>843</v>
      </c>
      <c r="R22" s="616"/>
      <c r="S22" s="2" t="s">
        <v>1249</v>
      </c>
      <c r="T22" s="89"/>
      <c r="U22" s="128"/>
      <c r="V22" s="365"/>
      <c r="W22" s="365"/>
      <c r="X22" s="365"/>
      <c r="Y22" s="365"/>
      <c r="Z22" s="365"/>
      <c r="AA22" s="365"/>
      <c r="AB22" s="365"/>
      <c r="AC22" s="365"/>
      <c r="AD22" s="110"/>
      <c r="AE22" s="110"/>
      <c r="AF22" s="365"/>
      <c r="AG22" s="365"/>
      <c r="AH22" s="365"/>
      <c r="AI22" s="39"/>
      <c r="AJ22" s="39"/>
      <c r="AK22" s="307"/>
      <c r="AL22" s="307"/>
      <c r="AM22" s="41">
        <f>ROUND(Q22,0)</f>
        <v>843</v>
      </c>
      <c r="AN22" s="53"/>
    </row>
    <row r="23" spans="1:40" ht="16.5" customHeight="1">
      <c r="A23" s="14">
        <v>54</v>
      </c>
      <c r="B23" s="15">
        <v>2147</v>
      </c>
      <c r="C23" s="80" t="s">
        <v>1597</v>
      </c>
      <c r="D23" s="641"/>
      <c r="E23" s="81"/>
      <c r="F23" s="82"/>
      <c r="G23" s="82"/>
      <c r="H23" s="283"/>
      <c r="I23" s="283"/>
      <c r="J23" s="283"/>
      <c r="K23" s="283"/>
      <c r="L23" s="284"/>
      <c r="M23" s="44"/>
      <c r="N23" s="25"/>
      <c r="O23" s="25"/>
      <c r="P23" s="25"/>
      <c r="Q23" s="329"/>
      <c r="R23" s="329"/>
      <c r="S23" s="25"/>
      <c r="T23" s="54"/>
      <c r="U23" s="191" t="s">
        <v>677</v>
      </c>
      <c r="V23" s="189"/>
      <c r="W23" s="189"/>
      <c r="X23" s="189"/>
      <c r="Y23" s="189"/>
      <c r="Z23" s="189"/>
      <c r="AA23" s="365"/>
      <c r="AB23" s="365"/>
      <c r="AC23" s="365"/>
      <c r="AD23" s="110"/>
      <c r="AE23" s="110"/>
      <c r="AF23" s="365"/>
      <c r="AG23" s="365"/>
      <c r="AH23" s="353" t="s">
        <v>1757</v>
      </c>
      <c r="AI23" s="574">
        <f>$AI$7</f>
        <v>0.97</v>
      </c>
      <c r="AJ23" s="591"/>
      <c r="AK23" s="307"/>
      <c r="AL23" s="307"/>
      <c r="AM23" s="41">
        <f>ROUND(Q22*AI23,0)</f>
        <v>818</v>
      </c>
      <c r="AN23" s="53"/>
    </row>
    <row r="24" spans="1:40" ht="16.5" customHeight="1">
      <c r="A24" s="14">
        <v>54</v>
      </c>
      <c r="B24" s="15">
        <v>2155</v>
      </c>
      <c r="C24" s="80" t="s">
        <v>1598</v>
      </c>
      <c r="D24" s="641"/>
      <c r="E24" s="81"/>
      <c r="F24" s="82"/>
      <c r="G24" s="82"/>
      <c r="H24" s="283"/>
      <c r="I24" s="283"/>
      <c r="J24" s="283"/>
      <c r="K24" s="283"/>
      <c r="L24" s="284"/>
      <c r="M24" s="57" t="s">
        <v>681</v>
      </c>
      <c r="N24" s="283"/>
      <c r="O24" s="283"/>
      <c r="P24" s="283"/>
      <c r="Q24" s="537">
        <v>911</v>
      </c>
      <c r="R24" s="537"/>
      <c r="S24" s="10" t="s">
        <v>1249</v>
      </c>
      <c r="T24" s="283"/>
      <c r="U24" s="190"/>
      <c r="V24" s="365"/>
      <c r="W24" s="365"/>
      <c r="X24" s="365"/>
      <c r="Y24" s="365"/>
      <c r="Z24" s="365"/>
      <c r="AA24" s="365"/>
      <c r="AB24" s="365"/>
      <c r="AC24" s="365"/>
      <c r="AD24" s="110"/>
      <c r="AE24" s="110"/>
      <c r="AF24" s="365"/>
      <c r="AG24" s="365"/>
      <c r="AH24" s="365"/>
      <c r="AI24" s="39"/>
      <c r="AJ24" s="39"/>
      <c r="AK24" s="307"/>
      <c r="AL24" s="307"/>
      <c r="AM24" s="41">
        <f>ROUND(Q24,0)</f>
        <v>911</v>
      </c>
      <c r="AN24" s="53"/>
    </row>
    <row r="25" spans="1:40" ht="16.5" customHeight="1">
      <c r="A25" s="14">
        <v>54</v>
      </c>
      <c r="B25" s="15">
        <v>2157</v>
      </c>
      <c r="C25" s="80" t="s">
        <v>1599</v>
      </c>
      <c r="D25" s="641"/>
      <c r="E25" s="112"/>
      <c r="F25" s="117"/>
      <c r="G25" s="117"/>
      <c r="H25" s="25"/>
      <c r="I25" s="25"/>
      <c r="J25" s="25"/>
      <c r="K25" s="25"/>
      <c r="L25" s="54"/>
      <c r="M25" s="44"/>
      <c r="N25" s="25"/>
      <c r="O25" s="25"/>
      <c r="P25" s="25"/>
      <c r="Q25" s="329"/>
      <c r="R25" s="329"/>
      <c r="S25" s="25"/>
      <c r="T25" s="25"/>
      <c r="U25" s="191" t="s">
        <v>677</v>
      </c>
      <c r="V25" s="189"/>
      <c r="W25" s="189"/>
      <c r="X25" s="189"/>
      <c r="Y25" s="189"/>
      <c r="Z25" s="189"/>
      <c r="AA25" s="365"/>
      <c r="AB25" s="365"/>
      <c r="AC25" s="365"/>
      <c r="AD25" s="110"/>
      <c r="AE25" s="110"/>
      <c r="AF25" s="365"/>
      <c r="AG25" s="365"/>
      <c r="AH25" s="353" t="s">
        <v>1757</v>
      </c>
      <c r="AI25" s="574">
        <f>$AI$7</f>
        <v>0.97</v>
      </c>
      <c r="AJ25" s="591"/>
      <c r="AK25" s="307"/>
      <c r="AL25" s="307"/>
      <c r="AM25" s="41">
        <f>ROUND(Q24*AI25,0)</f>
        <v>884</v>
      </c>
      <c r="AN25" s="53"/>
    </row>
    <row r="26" spans="1:40" ht="16.5" customHeight="1">
      <c r="A26" s="14">
        <v>54</v>
      </c>
      <c r="B26" s="15">
        <v>4301</v>
      </c>
      <c r="C26" s="80" t="s">
        <v>1600</v>
      </c>
      <c r="D26" s="466"/>
      <c r="E26" s="630" t="s">
        <v>685</v>
      </c>
      <c r="F26" s="631"/>
      <c r="G26" s="463"/>
      <c r="H26" s="118"/>
      <c r="I26" s="21"/>
      <c r="J26" s="21"/>
      <c r="K26" s="21"/>
      <c r="L26" s="89"/>
      <c r="M26" s="43" t="s">
        <v>1282</v>
      </c>
      <c r="N26" s="21"/>
      <c r="O26" s="21"/>
      <c r="P26" s="21"/>
      <c r="Q26" s="616">
        <v>626</v>
      </c>
      <c r="R26" s="616"/>
      <c r="S26" s="2" t="s">
        <v>1249</v>
      </c>
      <c r="T26" s="21"/>
      <c r="U26" s="190"/>
      <c r="V26" s="365"/>
      <c r="W26" s="365"/>
      <c r="X26" s="365"/>
      <c r="Y26" s="365"/>
      <c r="Z26" s="365"/>
      <c r="AA26" s="365"/>
      <c r="AB26" s="365"/>
      <c r="AC26" s="365"/>
      <c r="AD26" s="110"/>
      <c r="AE26" s="110"/>
      <c r="AF26" s="365"/>
      <c r="AG26" s="365"/>
      <c r="AH26" s="365"/>
      <c r="AI26" s="39"/>
      <c r="AJ26" s="39"/>
      <c r="AK26" s="307"/>
      <c r="AL26" s="307"/>
      <c r="AM26" s="41">
        <f>ROUND(Q26,0)</f>
        <v>626</v>
      </c>
      <c r="AN26" s="53"/>
    </row>
    <row r="27" spans="1:40" ht="16.5" customHeight="1">
      <c r="A27" s="14">
        <v>54</v>
      </c>
      <c r="B27" s="15">
        <v>4302</v>
      </c>
      <c r="C27" s="80" t="s">
        <v>1601</v>
      </c>
      <c r="D27" s="466"/>
      <c r="E27" s="610" t="s">
        <v>686</v>
      </c>
      <c r="F27" s="627"/>
      <c r="G27" s="627"/>
      <c r="H27" s="627"/>
      <c r="I27" s="627"/>
      <c r="J27" s="627"/>
      <c r="K27" s="627"/>
      <c r="L27" s="612"/>
      <c r="M27" s="57"/>
      <c r="N27" s="283"/>
      <c r="O27" s="283"/>
      <c r="P27" s="283"/>
      <c r="Q27" s="328"/>
      <c r="R27" s="328"/>
      <c r="S27" s="283"/>
      <c r="T27" s="283"/>
      <c r="U27" s="191" t="s">
        <v>677</v>
      </c>
      <c r="V27" s="189"/>
      <c r="W27" s="189"/>
      <c r="X27" s="189"/>
      <c r="Y27" s="189"/>
      <c r="Z27" s="189"/>
      <c r="AA27" s="365"/>
      <c r="AB27" s="365"/>
      <c r="AC27" s="365"/>
      <c r="AD27" s="110"/>
      <c r="AE27" s="110"/>
      <c r="AF27" s="365"/>
      <c r="AG27" s="365"/>
      <c r="AH27" s="353" t="s">
        <v>1757</v>
      </c>
      <c r="AI27" s="574">
        <f>$AI$7</f>
        <v>0.97</v>
      </c>
      <c r="AJ27" s="591"/>
      <c r="AK27" s="307"/>
      <c r="AL27" s="307"/>
      <c r="AM27" s="41">
        <f>ROUND(Q26*AI27,0)</f>
        <v>607</v>
      </c>
      <c r="AN27" s="53"/>
    </row>
    <row r="28" spans="1:40" ht="16.5" customHeight="1">
      <c r="A28" s="14">
        <v>54</v>
      </c>
      <c r="B28" s="15">
        <v>4303</v>
      </c>
      <c r="C28" s="80" t="s">
        <v>1602</v>
      </c>
      <c r="D28" s="466"/>
      <c r="E28" s="610"/>
      <c r="F28" s="627"/>
      <c r="G28" s="627"/>
      <c r="H28" s="627"/>
      <c r="I28" s="627"/>
      <c r="J28" s="627"/>
      <c r="K28" s="627"/>
      <c r="L28" s="612"/>
      <c r="M28" s="43" t="s">
        <v>678</v>
      </c>
      <c r="N28" s="21"/>
      <c r="O28" s="21"/>
      <c r="P28" s="21"/>
      <c r="Q28" s="616">
        <v>694</v>
      </c>
      <c r="R28" s="616"/>
      <c r="S28" s="2" t="s">
        <v>1249</v>
      </c>
      <c r="T28" s="89"/>
      <c r="U28" s="128"/>
      <c r="V28" s="365"/>
      <c r="W28" s="365"/>
      <c r="X28" s="365"/>
      <c r="Y28" s="365"/>
      <c r="Z28" s="365"/>
      <c r="AA28" s="365"/>
      <c r="AB28" s="365"/>
      <c r="AC28" s="365"/>
      <c r="AD28" s="110"/>
      <c r="AE28" s="110"/>
      <c r="AF28" s="365"/>
      <c r="AG28" s="365"/>
      <c r="AH28" s="365"/>
      <c r="AI28" s="39"/>
      <c r="AJ28" s="39"/>
      <c r="AK28" s="307"/>
      <c r="AL28" s="307"/>
      <c r="AM28" s="41">
        <f>ROUND(Q28,0)</f>
        <v>694</v>
      </c>
      <c r="AN28" s="53"/>
    </row>
    <row r="29" spans="1:40" ht="16.5" customHeight="1">
      <c r="A29" s="14">
        <v>54</v>
      </c>
      <c r="B29" s="15">
        <v>4304</v>
      </c>
      <c r="C29" s="80" t="s">
        <v>1603</v>
      </c>
      <c r="D29" s="466"/>
      <c r="E29" s="522" t="s">
        <v>687</v>
      </c>
      <c r="F29" s="511"/>
      <c r="G29" s="511"/>
      <c r="H29" s="511"/>
      <c r="I29" s="511"/>
      <c r="J29" s="511"/>
      <c r="K29" s="511"/>
      <c r="L29" s="512"/>
      <c r="M29" s="44"/>
      <c r="N29" s="25"/>
      <c r="O29" s="25"/>
      <c r="P29" s="25"/>
      <c r="Q29" s="329"/>
      <c r="R29" s="329"/>
      <c r="S29" s="25"/>
      <c r="T29" s="54"/>
      <c r="U29" s="191" t="s">
        <v>677</v>
      </c>
      <c r="V29" s="189"/>
      <c r="W29" s="189"/>
      <c r="X29" s="189"/>
      <c r="Y29" s="189"/>
      <c r="Z29" s="189"/>
      <c r="AA29" s="365"/>
      <c r="AB29" s="365"/>
      <c r="AC29" s="365"/>
      <c r="AD29" s="110"/>
      <c r="AE29" s="110"/>
      <c r="AF29" s="365"/>
      <c r="AG29" s="365"/>
      <c r="AH29" s="353" t="s">
        <v>1757</v>
      </c>
      <c r="AI29" s="574">
        <f>$AI$7</f>
        <v>0.97</v>
      </c>
      <c r="AJ29" s="591"/>
      <c r="AK29" s="307"/>
      <c r="AL29" s="307"/>
      <c r="AM29" s="41">
        <f>ROUND(Q28*AI29,0)</f>
        <v>673</v>
      </c>
      <c r="AN29" s="53"/>
    </row>
    <row r="30" spans="1:40" ht="16.5" customHeight="1">
      <c r="A30" s="14">
        <v>54</v>
      </c>
      <c r="B30" s="15">
        <v>4305</v>
      </c>
      <c r="C30" s="80" t="s">
        <v>1604</v>
      </c>
      <c r="D30" s="466"/>
      <c r="E30" s="522"/>
      <c r="F30" s="511"/>
      <c r="G30" s="511"/>
      <c r="H30" s="511"/>
      <c r="I30" s="511"/>
      <c r="J30" s="511"/>
      <c r="K30" s="511"/>
      <c r="L30" s="512"/>
      <c r="M30" s="57" t="s">
        <v>679</v>
      </c>
      <c r="N30" s="283"/>
      <c r="O30" s="283"/>
      <c r="P30" s="283"/>
      <c r="Q30" s="537">
        <v>766</v>
      </c>
      <c r="R30" s="537"/>
      <c r="S30" s="10" t="s">
        <v>1249</v>
      </c>
      <c r="T30" s="283"/>
      <c r="U30" s="190"/>
      <c r="V30" s="365"/>
      <c r="W30" s="365"/>
      <c r="X30" s="365"/>
      <c r="Y30" s="365"/>
      <c r="Z30" s="365"/>
      <c r="AA30" s="365"/>
      <c r="AB30" s="365"/>
      <c r="AC30" s="365"/>
      <c r="AD30" s="110"/>
      <c r="AE30" s="110"/>
      <c r="AF30" s="365"/>
      <c r="AG30" s="365"/>
      <c r="AH30" s="365"/>
      <c r="AI30" s="39"/>
      <c r="AJ30" s="39"/>
      <c r="AK30" s="307"/>
      <c r="AL30" s="307"/>
      <c r="AM30" s="41">
        <f>ROUND(Q30,0)</f>
        <v>766</v>
      </c>
      <c r="AN30" s="53"/>
    </row>
    <row r="31" spans="1:40" ht="16.5" customHeight="1">
      <c r="A31" s="14">
        <v>54</v>
      </c>
      <c r="B31" s="15">
        <v>4306</v>
      </c>
      <c r="C31" s="80" t="s">
        <v>1605</v>
      </c>
      <c r="D31" s="466"/>
      <c r="E31" s="81"/>
      <c r="F31" s="82"/>
      <c r="G31" s="82"/>
      <c r="H31" s="283"/>
      <c r="I31" s="283"/>
      <c r="J31" s="283"/>
      <c r="K31" s="283"/>
      <c r="L31" s="284"/>
      <c r="M31" s="57"/>
      <c r="N31" s="283"/>
      <c r="O31" s="283"/>
      <c r="P31" s="283"/>
      <c r="Q31" s="328"/>
      <c r="R31" s="328"/>
      <c r="S31" s="283"/>
      <c r="T31" s="283"/>
      <c r="U31" s="191" t="s">
        <v>677</v>
      </c>
      <c r="V31" s="189"/>
      <c r="W31" s="189"/>
      <c r="X31" s="189"/>
      <c r="Y31" s="189"/>
      <c r="Z31" s="189"/>
      <c r="AA31" s="365"/>
      <c r="AB31" s="365"/>
      <c r="AC31" s="365"/>
      <c r="AD31" s="110"/>
      <c r="AE31" s="110"/>
      <c r="AF31" s="365"/>
      <c r="AG31" s="365"/>
      <c r="AH31" s="353" t="s">
        <v>1757</v>
      </c>
      <c r="AI31" s="574">
        <f>$AI$7</f>
        <v>0.97</v>
      </c>
      <c r="AJ31" s="591"/>
      <c r="AK31" s="307"/>
      <c r="AL31" s="307"/>
      <c r="AM31" s="41">
        <f>ROUND(Q30*AI31,0)</f>
        <v>743</v>
      </c>
      <c r="AN31" s="53"/>
    </row>
    <row r="32" spans="1:40" ht="16.5" customHeight="1">
      <c r="A32" s="14">
        <v>54</v>
      </c>
      <c r="B32" s="15">
        <v>4307</v>
      </c>
      <c r="C32" s="80" t="s">
        <v>1606</v>
      </c>
      <c r="D32" s="466"/>
      <c r="E32" s="81"/>
      <c r="F32" s="82"/>
      <c r="G32" s="82"/>
      <c r="H32" s="283"/>
      <c r="I32" s="283"/>
      <c r="J32" s="283"/>
      <c r="K32" s="283"/>
      <c r="L32" s="284"/>
      <c r="M32" s="43" t="s">
        <v>680</v>
      </c>
      <c r="N32" s="21"/>
      <c r="O32" s="21"/>
      <c r="P32" s="21"/>
      <c r="Q32" s="616">
        <v>835</v>
      </c>
      <c r="R32" s="616"/>
      <c r="S32" s="2" t="s">
        <v>1249</v>
      </c>
      <c r="T32" s="89"/>
      <c r="U32" s="128"/>
      <c r="V32" s="365"/>
      <c r="W32" s="365"/>
      <c r="X32" s="365"/>
      <c r="Y32" s="365"/>
      <c r="Z32" s="365"/>
      <c r="AA32" s="365"/>
      <c r="AB32" s="365"/>
      <c r="AC32" s="365"/>
      <c r="AD32" s="110"/>
      <c r="AE32" s="110"/>
      <c r="AF32" s="365"/>
      <c r="AG32" s="365"/>
      <c r="AH32" s="365"/>
      <c r="AI32" s="39"/>
      <c r="AJ32" s="39"/>
      <c r="AK32" s="307"/>
      <c r="AL32" s="307"/>
      <c r="AM32" s="41">
        <f>ROUND(Q32,0)</f>
        <v>835</v>
      </c>
      <c r="AN32" s="53"/>
    </row>
    <row r="33" spans="1:40" ht="16.5" customHeight="1">
      <c r="A33" s="14">
        <v>54</v>
      </c>
      <c r="B33" s="15">
        <v>4308</v>
      </c>
      <c r="C33" s="80" t="s">
        <v>1607</v>
      </c>
      <c r="D33" s="466"/>
      <c r="E33" s="81"/>
      <c r="F33" s="82"/>
      <c r="G33" s="82"/>
      <c r="H33" s="283"/>
      <c r="I33" s="283"/>
      <c r="J33" s="283"/>
      <c r="K33" s="283"/>
      <c r="L33" s="284"/>
      <c r="M33" s="44"/>
      <c r="N33" s="25"/>
      <c r="O33" s="25"/>
      <c r="P33" s="25"/>
      <c r="Q33" s="329"/>
      <c r="R33" s="329"/>
      <c r="S33" s="25"/>
      <c r="T33" s="54"/>
      <c r="U33" s="191" t="s">
        <v>677</v>
      </c>
      <c r="V33" s="189"/>
      <c r="W33" s="189"/>
      <c r="X33" s="189"/>
      <c r="Y33" s="189"/>
      <c r="Z33" s="189"/>
      <c r="AA33" s="365"/>
      <c r="AB33" s="365"/>
      <c r="AC33" s="365"/>
      <c r="AD33" s="110"/>
      <c r="AE33" s="110"/>
      <c r="AF33" s="365"/>
      <c r="AG33" s="365"/>
      <c r="AH33" s="353" t="s">
        <v>1757</v>
      </c>
      <c r="AI33" s="574">
        <f>$AI$7</f>
        <v>0.97</v>
      </c>
      <c r="AJ33" s="591"/>
      <c r="AK33" s="307"/>
      <c r="AL33" s="307"/>
      <c r="AM33" s="41">
        <f>ROUND(Q32*AI33,0)</f>
        <v>810</v>
      </c>
      <c r="AN33" s="53"/>
    </row>
    <row r="34" spans="1:40" ht="16.5" customHeight="1">
      <c r="A34" s="14">
        <v>54</v>
      </c>
      <c r="B34" s="15">
        <v>4309</v>
      </c>
      <c r="C34" s="80" t="s">
        <v>1608</v>
      </c>
      <c r="D34" s="466"/>
      <c r="E34" s="81"/>
      <c r="F34" s="82"/>
      <c r="G34" s="82"/>
      <c r="H34" s="283"/>
      <c r="I34" s="283"/>
      <c r="J34" s="283"/>
      <c r="K34" s="283"/>
      <c r="L34" s="284"/>
      <c r="M34" s="57" t="s">
        <v>681</v>
      </c>
      <c r="N34" s="283"/>
      <c r="O34" s="283"/>
      <c r="P34" s="283"/>
      <c r="Q34" s="537">
        <v>902</v>
      </c>
      <c r="R34" s="537"/>
      <c r="S34" s="10" t="s">
        <v>1249</v>
      </c>
      <c r="T34" s="283"/>
      <c r="U34" s="190"/>
      <c r="V34" s="365"/>
      <c r="W34" s="365"/>
      <c r="X34" s="365"/>
      <c r="Y34" s="365"/>
      <c r="Z34" s="365"/>
      <c r="AA34" s="365"/>
      <c r="AB34" s="365"/>
      <c r="AC34" s="365"/>
      <c r="AD34" s="110"/>
      <c r="AE34" s="110"/>
      <c r="AF34" s="365"/>
      <c r="AG34" s="365"/>
      <c r="AH34" s="365"/>
      <c r="AI34" s="39"/>
      <c r="AJ34" s="39"/>
      <c r="AK34" s="307"/>
      <c r="AL34" s="307"/>
      <c r="AM34" s="41">
        <f>ROUND(Q34,0)</f>
        <v>902</v>
      </c>
      <c r="AN34" s="53"/>
    </row>
    <row r="35" spans="1:40" ht="16.5" customHeight="1">
      <c r="A35" s="14">
        <v>54</v>
      </c>
      <c r="B35" s="15">
        <v>4310</v>
      </c>
      <c r="C35" s="80" t="s">
        <v>1609</v>
      </c>
      <c r="D35" s="466"/>
      <c r="E35" s="112"/>
      <c r="F35" s="117"/>
      <c r="G35" s="117"/>
      <c r="H35" s="25"/>
      <c r="I35" s="25"/>
      <c r="J35" s="25"/>
      <c r="K35" s="25"/>
      <c r="L35" s="54"/>
      <c r="M35" s="44"/>
      <c r="N35" s="25"/>
      <c r="O35" s="25"/>
      <c r="P35" s="25"/>
      <c r="Q35" s="329"/>
      <c r="R35" s="329"/>
      <c r="S35" s="25"/>
      <c r="T35" s="25"/>
      <c r="U35" s="191" t="s">
        <v>677</v>
      </c>
      <c r="V35" s="189"/>
      <c r="W35" s="189"/>
      <c r="X35" s="189"/>
      <c r="Y35" s="189"/>
      <c r="Z35" s="189"/>
      <c r="AA35" s="365"/>
      <c r="AB35" s="365"/>
      <c r="AC35" s="365"/>
      <c r="AD35" s="110"/>
      <c r="AE35" s="110"/>
      <c r="AF35" s="365"/>
      <c r="AG35" s="365"/>
      <c r="AH35" s="353" t="s">
        <v>1757</v>
      </c>
      <c r="AI35" s="574">
        <f>$AI$7</f>
        <v>0.97</v>
      </c>
      <c r="AJ35" s="591"/>
      <c r="AK35" s="307"/>
      <c r="AL35" s="307"/>
      <c r="AM35" s="41">
        <f>ROUND(Q34*AI35,0)</f>
        <v>875</v>
      </c>
      <c r="AN35" s="53"/>
    </row>
    <row r="36" spans="1:40" ht="17.25" customHeight="1">
      <c r="A36" s="14">
        <v>54</v>
      </c>
      <c r="B36" s="152">
        <v>4111</v>
      </c>
      <c r="C36" s="80" t="s">
        <v>1798</v>
      </c>
      <c r="D36" s="628" t="s">
        <v>176</v>
      </c>
      <c r="E36" s="630" t="s">
        <v>688</v>
      </c>
      <c r="F36" s="631"/>
      <c r="G36" s="463"/>
      <c r="H36" s="118"/>
      <c r="I36" s="467"/>
      <c r="J36" s="467"/>
      <c r="K36" s="467"/>
      <c r="L36" s="468"/>
      <c r="M36" s="43" t="s">
        <v>1282</v>
      </c>
      <c r="N36" s="21"/>
      <c r="O36" s="21"/>
      <c r="P36" s="21"/>
      <c r="Q36" s="616">
        <v>662</v>
      </c>
      <c r="R36" s="616"/>
      <c r="S36" s="2" t="s">
        <v>1249</v>
      </c>
      <c r="T36" s="21"/>
      <c r="U36" s="43"/>
      <c r="V36" s="2"/>
      <c r="W36" s="2"/>
      <c r="X36" s="2"/>
      <c r="Y36" s="2"/>
      <c r="Z36" s="2"/>
      <c r="AA36" s="2"/>
      <c r="AB36" s="5"/>
      <c r="AC36" s="5"/>
      <c r="AD36" s="147"/>
      <c r="AE36" s="111"/>
      <c r="AF36" s="307"/>
      <c r="AG36" s="307"/>
      <c r="AH36" s="307"/>
      <c r="AI36" s="307"/>
      <c r="AJ36" s="307"/>
      <c r="AK36" s="307"/>
      <c r="AL36" s="307"/>
      <c r="AM36" s="41">
        <f>ROUND(Q36,0)</f>
        <v>662</v>
      </c>
      <c r="AN36" s="23"/>
    </row>
    <row r="37" spans="1:40" ht="17.25" customHeight="1">
      <c r="A37" s="14">
        <v>54</v>
      </c>
      <c r="B37" s="152">
        <v>4201</v>
      </c>
      <c r="C37" s="114" t="s">
        <v>1286</v>
      </c>
      <c r="D37" s="629"/>
      <c r="E37" s="610" t="s">
        <v>1960</v>
      </c>
      <c r="F37" s="627"/>
      <c r="G37" s="627"/>
      <c r="H37" s="627"/>
      <c r="I37" s="627"/>
      <c r="J37" s="627"/>
      <c r="K37" s="627"/>
      <c r="L37" s="612"/>
      <c r="M37" s="57"/>
      <c r="N37" s="283"/>
      <c r="O37" s="283"/>
      <c r="P37" s="283"/>
      <c r="Q37" s="380"/>
      <c r="R37" s="380"/>
      <c r="S37" s="10"/>
      <c r="T37" s="283"/>
      <c r="U37" s="57"/>
      <c r="V37" s="10"/>
      <c r="W37" s="10"/>
      <c r="X37" s="10"/>
      <c r="Y37" s="10"/>
      <c r="Z37" s="10"/>
      <c r="AA37" s="10"/>
      <c r="AB37" s="12"/>
      <c r="AC37" s="175"/>
      <c r="AD37" s="188" t="s">
        <v>1287</v>
      </c>
      <c r="AE37" s="111"/>
      <c r="AF37" s="307"/>
      <c r="AG37" s="307"/>
      <c r="AH37" s="307"/>
      <c r="AI37" s="307"/>
      <c r="AJ37" s="307"/>
      <c r="AK37" s="360" t="s">
        <v>1757</v>
      </c>
      <c r="AL37" s="161">
        <v>0.97</v>
      </c>
      <c r="AM37" s="41">
        <f>ROUND(Q36*AL37,0)</f>
        <v>642</v>
      </c>
      <c r="AN37" s="23"/>
    </row>
    <row r="38" spans="1:40" ht="17.25" customHeight="1">
      <c r="A38" s="14">
        <v>54</v>
      </c>
      <c r="B38" s="152">
        <v>4113</v>
      </c>
      <c r="C38" s="80" t="s">
        <v>1799</v>
      </c>
      <c r="D38" s="629"/>
      <c r="E38" s="610"/>
      <c r="F38" s="627"/>
      <c r="G38" s="627"/>
      <c r="H38" s="627"/>
      <c r="I38" s="627"/>
      <c r="J38" s="627"/>
      <c r="K38" s="627"/>
      <c r="L38" s="612"/>
      <c r="M38" s="57"/>
      <c r="N38" s="283"/>
      <c r="O38" s="283"/>
      <c r="P38" s="283"/>
      <c r="Q38" s="328"/>
      <c r="R38" s="328"/>
      <c r="S38" s="283"/>
      <c r="T38" s="283"/>
      <c r="U38" s="43" t="s">
        <v>1800</v>
      </c>
      <c r="V38" s="2"/>
      <c r="W38" s="21"/>
      <c r="X38" s="21"/>
      <c r="Y38" s="21"/>
      <c r="Z38" s="21"/>
      <c r="AA38" s="21"/>
      <c r="AB38" s="84"/>
      <c r="AC38" s="84"/>
      <c r="AD38" s="185"/>
      <c r="AE38" s="110"/>
      <c r="AF38" s="307"/>
      <c r="AG38" s="307"/>
      <c r="AH38" s="307"/>
      <c r="AI38" s="307"/>
      <c r="AJ38" s="307"/>
      <c r="AK38" s="533"/>
      <c r="AL38" s="533"/>
      <c r="AM38" s="41">
        <f>ROUND(Q36*AB39,0)</f>
        <v>642</v>
      </c>
      <c r="AN38" s="53"/>
    </row>
    <row r="39" spans="1:40" ht="17.25" customHeight="1">
      <c r="A39" s="14">
        <v>54</v>
      </c>
      <c r="B39" s="152">
        <v>4202</v>
      </c>
      <c r="C39" s="114" t="s">
        <v>1801</v>
      </c>
      <c r="D39" s="629"/>
      <c r="E39" s="610"/>
      <c r="F39" s="627"/>
      <c r="G39" s="627"/>
      <c r="H39" s="627"/>
      <c r="I39" s="627"/>
      <c r="J39" s="627"/>
      <c r="K39" s="627"/>
      <c r="L39" s="612"/>
      <c r="M39" s="44"/>
      <c r="N39" s="25"/>
      <c r="O39" s="25"/>
      <c r="P39" s="25"/>
      <c r="Q39" s="329"/>
      <c r="R39" s="329"/>
      <c r="S39" s="25"/>
      <c r="T39" s="54"/>
      <c r="U39" s="44" t="s">
        <v>689</v>
      </c>
      <c r="V39" s="305"/>
      <c r="W39" s="25"/>
      <c r="X39" s="25"/>
      <c r="Y39" s="25"/>
      <c r="Z39" s="25"/>
      <c r="AA39" s="355" t="s">
        <v>1757</v>
      </c>
      <c r="AB39" s="574">
        <f>$AI$7</f>
        <v>0.97</v>
      </c>
      <c r="AC39" s="591"/>
      <c r="AD39" s="188" t="s">
        <v>1287</v>
      </c>
      <c r="AE39" s="111"/>
      <c r="AF39" s="307"/>
      <c r="AG39" s="307"/>
      <c r="AH39" s="307"/>
      <c r="AI39" s="307"/>
      <c r="AJ39" s="307"/>
      <c r="AK39" s="360" t="s">
        <v>1757</v>
      </c>
      <c r="AL39" s="161">
        <f>$AL$37</f>
        <v>0.97</v>
      </c>
      <c r="AM39" s="41">
        <f>ROUND(ROUND(Q36*AB39,0)*AL39,0)</f>
        <v>623</v>
      </c>
      <c r="AN39" s="53"/>
    </row>
    <row r="40" spans="1:40" ht="17.25" customHeight="1">
      <c r="A40" s="14">
        <v>54</v>
      </c>
      <c r="B40" s="152">
        <v>4121</v>
      </c>
      <c r="C40" s="80" t="s">
        <v>1802</v>
      </c>
      <c r="D40" s="629"/>
      <c r="E40" s="303" t="s">
        <v>1803</v>
      </c>
      <c r="F40" s="464"/>
      <c r="G40" s="464"/>
      <c r="H40" s="154"/>
      <c r="I40" s="154"/>
      <c r="J40" s="154"/>
      <c r="K40" s="154"/>
      <c r="L40" s="155"/>
      <c r="M40" s="57" t="s">
        <v>690</v>
      </c>
      <c r="N40" s="283"/>
      <c r="O40" s="283"/>
      <c r="P40" s="283"/>
      <c r="Q40" s="537">
        <v>733</v>
      </c>
      <c r="R40" s="537"/>
      <c r="S40" s="10" t="s">
        <v>1249</v>
      </c>
      <c r="T40" s="283"/>
      <c r="U40" s="43"/>
      <c r="V40" s="2"/>
      <c r="W40" s="2"/>
      <c r="X40" s="2"/>
      <c r="Y40" s="2"/>
      <c r="Z40" s="2"/>
      <c r="AA40" s="5"/>
      <c r="AB40" s="5"/>
      <c r="AC40" s="5"/>
      <c r="AD40" s="188"/>
      <c r="AE40" s="111"/>
      <c r="AF40" s="307"/>
      <c r="AG40" s="307"/>
      <c r="AH40" s="307"/>
      <c r="AI40" s="307"/>
      <c r="AJ40" s="307"/>
      <c r="AK40" s="161"/>
      <c r="AL40" s="161"/>
      <c r="AM40" s="41">
        <f>ROUND(Q40,0)</f>
        <v>733</v>
      </c>
      <c r="AN40" s="53"/>
    </row>
    <row r="41" spans="1:40" ht="17.25" customHeight="1">
      <c r="A41" s="14">
        <v>54</v>
      </c>
      <c r="B41" s="152">
        <v>4203</v>
      </c>
      <c r="C41" s="114" t="s">
        <v>1804</v>
      </c>
      <c r="D41" s="629"/>
      <c r="E41" s="465"/>
      <c r="F41" s="464"/>
      <c r="G41" s="464"/>
      <c r="H41" s="154"/>
      <c r="I41" s="154"/>
      <c r="J41" s="154"/>
      <c r="K41" s="154"/>
      <c r="L41" s="155"/>
      <c r="M41" s="57"/>
      <c r="N41" s="283"/>
      <c r="O41" s="283"/>
      <c r="P41" s="283"/>
      <c r="Q41" s="380"/>
      <c r="R41" s="380"/>
      <c r="S41" s="10"/>
      <c r="T41" s="283"/>
      <c r="U41" s="57"/>
      <c r="V41" s="10"/>
      <c r="W41" s="10"/>
      <c r="X41" s="10"/>
      <c r="Y41" s="10"/>
      <c r="Z41" s="10"/>
      <c r="AA41" s="10"/>
      <c r="AB41" s="12"/>
      <c r="AC41" s="175"/>
      <c r="AD41" s="188" t="s">
        <v>1287</v>
      </c>
      <c r="AE41" s="111"/>
      <c r="AF41" s="307"/>
      <c r="AG41" s="307"/>
      <c r="AH41" s="307"/>
      <c r="AI41" s="307"/>
      <c r="AJ41" s="307"/>
      <c r="AK41" s="360" t="s">
        <v>1757</v>
      </c>
      <c r="AL41" s="161">
        <f>$AL$37</f>
        <v>0.97</v>
      </c>
      <c r="AM41" s="41">
        <f>ROUND(Q40*AL41,0)</f>
        <v>711</v>
      </c>
      <c r="AN41" s="23"/>
    </row>
    <row r="42" spans="1:40" ht="17.25" customHeight="1">
      <c r="A42" s="14">
        <v>54</v>
      </c>
      <c r="B42" s="152">
        <v>4123</v>
      </c>
      <c r="C42" s="80" t="s">
        <v>1805</v>
      </c>
      <c r="D42" s="629"/>
      <c r="E42" s="465"/>
      <c r="F42" s="464"/>
      <c r="G42" s="464"/>
      <c r="H42" s="10"/>
      <c r="I42" s="10"/>
      <c r="J42" s="10"/>
      <c r="K42" s="10"/>
      <c r="L42" s="24"/>
      <c r="M42" s="57"/>
      <c r="N42" s="283"/>
      <c r="O42" s="283"/>
      <c r="P42" s="283"/>
      <c r="Q42" s="328"/>
      <c r="R42" s="328"/>
      <c r="S42" s="283"/>
      <c r="T42" s="283"/>
      <c r="U42" s="43" t="s">
        <v>1800</v>
      </c>
      <c r="V42" s="2"/>
      <c r="W42" s="21"/>
      <c r="X42" s="21"/>
      <c r="Y42" s="21"/>
      <c r="Z42" s="21"/>
      <c r="AA42" s="21"/>
      <c r="AB42" s="84"/>
      <c r="AC42" s="84"/>
      <c r="AD42" s="185"/>
      <c r="AE42" s="110"/>
      <c r="AF42" s="307"/>
      <c r="AG42" s="307"/>
      <c r="AH42" s="307"/>
      <c r="AI42" s="307"/>
      <c r="AJ42" s="307"/>
      <c r="AK42" s="533"/>
      <c r="AL42" s="533"/>
      <c r="AM42" s="41">
        <f>ROUND(Q40*AB43,0)</f>
        <v>711</v>
      </c>
      <c r="AN42" s="53"/>
    </row>
    <row r="43" spans="1:40" ht="17.25" customHeight="1">
      <c r="A43" s="14">
        <v>54</v>
      </c>
      <c r="B43" s="152">
        <v>4204</v>
      </c>
      <c r="C43" s="114" t="s">
        <v>1806</v>
      </c>
      <c r="D43" s="629"/>
      <c r="E43" s="465"/>
      <c r="F43" s="464"/>
      <c r="G43" s="464"/>
      <c r="H43" s="10"/>
      <c r="I43" s="10"/>
      <c r="J43" s="10"/>
      <c r="K43" s="10"/>
      <c r="L43" s="24"/>
      <c r="M43" s="44"/>
      <c r="N43" s="25"/>
      <c r="O43" s="25"/>
      <c r="P43" s="25"/>
      <c r="Q43" s="329"/>
      <c r="R43" s="329"/>
      <c r="S43" s="25"/>
      <c r="T43" s="25"/>
      <c r="U43" s="44" t="s">
        <v>689</v>
      </c>
      <c r="V43" s="305"/>
      <c r="W43" s="25"/>
      <c r="X43" s="25"/>
      <c r="Y43" s="25"/>
      <c r="Z43" s="25"/>
      <c r="AA43" s="355" t="s">
        <v>1757</v>
      </c>
      <c r="AB43" s="574">
        <f>$AI$7</f>
        <v>0.97</v>
      </c>
      <c r="AC43" s="591"/>
      <c r="AD43" s="188" t="s">
        <v>1287</v>
      </c>
      <c r="AE43" s="111"/>
      <c r="AF43" s="307"/>
      <c r="AG43" s="307"/>
      <c r="AH43" s="307"/>
      <c r="AI43" s="307"/>
      <c r="AJ43" s="307"/>
      <c r="AK43" s="360" t="s">
        <v>1757</v>
      </c>
      <c r="AL43" s="161">
        <f>$AL$37</f>
        <v>0.97</v>
      </c>
      <c r="AM43" s="41">
        <f>ROUND(ROUND(Q40*AB43,0)*AL43,0)</f>
        <v>690</v>
      </c>
      <c r="AN43" s="53"/>
    </row>
    <row r="44" spans="1:40" ht="17.25" customHeight="1">
      <c r="A44" s="14">
        <v>54</v>
      </c>
      <c r="B44" s="152">
        <v>4131</v>
      </c>
      <c r="C44" s="80" t="s">
        <v>1807</v>
      </c>
      <c r="D44" s="629"/>
      <c r="E44" s="465"/>
      <c r="F44" s="464"/>
      <c r="G44" s="464"/>
      <c r="H44" s="10"/>
      <c r="I44" s="10"/>
      <c r="J44" s="10"/>
      <c r="K44" s="10"/>
      <c r="L44" s="24"/>
      <c r="M44" s="57" t="s">
        <v>691</v>
      </c>
      <c r="N44" s="283"/>
      <c r="O44" s="283"/>
      <c r="P44" s="283"/>
      <c r="Q44" s="537">
        <v>806</v>
      </c>
      <c r="R44" s="537"/>
      <c r="S44" s="10" t="s">
        <v>1249</v>
      </c>
      <c r="T44" s="283"/>
      <c r="U44" s="57"/>
      <c r="V44" s="10"/>
      <c r="W44" s="10"/>
      <c r="X44" s="10"/>
      <c r="Y44" s="10"/>
      <c r="Z44" s="10"/>
      <c r="AA44" s="12"/>
      <c r="AB44" s="12"/>
      <c r="AC44" s="12"/>
      <c r="AD44" s="188"/>
      <c r="AE44" s="111"/>
      <c r="AF44" s="307"/>
      <c r="AG44" s="307"/>
      <c r="AH44" s="307"/>
      <c r="AI44" s="307"/>
      <c r="AJ44" s="307"/>
      <c r="AK44" s="161"/>
      <c r="AL44" s="161"/>
      <c r="AM44" s="41">
        <f>ROUND(Q44,0)</f>
        <v>806</v>
      </c>
      <c r="AN44" s="53"/>
    </row>
    <row r="45" spans="1:40" ht="17.25" customHeight="1">
      <c r="A45" s="14">
        <v>54</v>
      </c>
      <c r="B45" s="152">
        <v>4205</v>
      </c>
      <c r="C45" s="114" t="s">
        <v>1808</v>
      </c>
      <c r="D45" s="629"/>
      <c r="E45" s="465"/>
      <c r="F45" s="464"/>
      <c r="G45" s="464"/>
      <c r="H45" s="30"/>
      <c r="I45" s="469"/>
      <c r="J45" s="469"/>
      <c r="K45" s="469"/>
      <c r="L45" s="470"/>
      <c r="M45" s="57"/>
      <c r="N45" s="283"/>
      <c r="O45" s="283"/>
      <c r="P45" s="283"/>
      <c r="Q45" s="380"/>
      <c r="R45" s="380"/>
      <c r="S45" s="10"/>
      <c r="T45" s="283"/>
      <c r="U45" s="57"/>
      <c r="V45" s="10"/>
      <c r="W45" s="10"/>
      <c r="X45" s="10"/>
      <c r="Y45" s="10"/>
      <c r="Z45" s="10"/>
      <c r="AA45" s="10"/>
      <c r="AB45" s="12"/>
      <c r="AC45" s="175"/>
      <c r="AD45" s="188" t="s">
        <v>1287</v>
      </c>
      <c r="AE45" s="111"/>
      <c r="AF45" s="307"/>
      <c r="AG45" s="307"/>
      <c r="AH45" s="307"/>
      <c r="AI45" s="307"/>
      <c r="AJ45" s="307"/>
      <c r="AK45" s="360" t="s">
        <v>1757</v>
      </c>
      <c r="AL45" s="161">
        <f>$AL$37</f>
        <v>0.97</v>
      </c>
      <c r="AM45" s="41">
        <f>ROUND(Q44*AL45,0)</f>
        <v>782</v>
      </c>
      <c r="AN45" s="23"/>
    </row>
    <row r="46" spans="1:40" ht="17.25" customHeight="1">
      <c r="A46" s="14">
        <v>54</v>
      </c>
      <c r="B46" s="152">
        <v>4133</v>
      </c>
      <c r="C46" s="80" t="s">
        <v>1809</v>
      </c>
      <c r="D46" s="629"/>
      <c r="E46" s="465"/>
      <c r="F46" s="464"/>
      <c r="G46" s="464"/>
      <c r="H46" s="283"/>
      <c r="I46" s="283"/>
      <c r="J46" s="283"/>
      <c r="K46" s="283"/>
      <c r="L46" s="284"/>
      <c r="M46" s="57"/>
      <c r="N46" s="283"/>
      <c r="O46" s="283"/>
      <c r="P46" s="283"/>
      <c r="Q46" s="328"/>
      <c r="R46" s="328"/>
      <c r="S46" s="283"/>
      <c r="T46" s="283"/>
      <c r="U46" s="43" t="s">
        <v>1800</v>
      </c>
      <c r="V46" s="2"/>
      <c r="W46" s="21"/>
      <c r="X46" s="21"/>
      <c r="Y46" s="21"/>
      <c r="Z46" s="21"/>
      <c r="AA46" s="21"/>
      <c r="AB46" s="84"/>
      <c r="AC46" s="84"/>
      <c r="AD46" s="185"/>
      <c r="AE46" s="110"/>
      <c r="AF46" s="307"/>
      <c r="AG46" s="307"/>
      <c r="AH46" s="307"/>
      <c r="AI46" s="307"/>
      <c r="AJ46" s="307"/>
      <c r="AK46" s="533"/>
      <c r="AL46" s="533"/>
      <c r="AM46" s="41">
        <f>ROUND(Q44*AB47,0)</f>
        <v>782</v>
      </c>
      <c r="AN46" s="53"/>
    </row>
    <row r="47" spans="1:40" ht="17.25" customHeight="1">
      <c r="A47" s="14">
        <v>54</v>
      </c>
      <c r="B47" s="152">
        <v>4206</v>
      </c>
      <c r="C47" s="114" t="s">
        <v>1810</v>
      </c>
      <c r="D47" s="629"/>
      <c r="E47" s="465"/>
      <c r="F47" s="464"/>
      <c r="G47" s="464"/>
      <c r="H47" s="391"/>
      <c r="I47" s="391"/>
      <c r="J47" s="391"/>
      <c r="K47" s="391"/>
      <c r="L47" s="392"/>
      <c r="M47" s="44"/>
      <c r="N47" s="25"/>
      <c r="O47" s="25"/>
      <c r="P47" s="25"/>
      <c r="Q47" s="329"/>
      <c r="R47" s="329"/>
      <c r="S47" s="25"/>
      <c r="T47" s="25"/>
      <c r="U47" s="44" t="s">
        <v>689</v>
      </c>
      <c r="V47" s="305"/>
      <c r="W47" s="25"/>
      <c r="X47" s="25"/>
      <c r="Y47" s="25"/>
      <c r="Z47" s="25"/>
      <c r="AA47" s="355" t="s">
        <v>1757</v>
      </c>
      <c r="AB47" s="574">
        <f>$AI$7</f>
        <v>0.97</v>
      </c>
      <c r="AC47" s="591"/>
      <c r="AD47" s="188" t="s">
        <v>1287</v>
      </c>
      <c r="AE47" s="111"/>
      <c r="AF47" s="307"/>
      <c r="AG47" s="307"/>
      <c r="AH47" s="307"/>
      <c r="AI47" s="307"/>
      <c r="AJ47" s="307"/>
      <c r="AK47" s="360" t="s">
        <v>1757</v>
      </c>
      <c r="AL47" s="161">
        <f>$AL$37</f>
        <v>0.97</v>
      </c>
      <c r="AM47" s="41">
        <f>ROUND(ROUND(Q44*AB47,0)*AL47,0)</f>
        <v>759</v>
      </c>
      <c r="AN47" s="53"/>
    </row>
    <row r="48" spans="1:40" ht="17.25" customHeight="1">
      <c r="A48" s="14">
        <v>54</v>
      </c>
      <c r="B48" s="152">
        <v>4141</v>
      </c>
      <c r="C48" s="80" t="s">
        <v>1811</v>
      </c>
      <c r="D48" s="629"/>
      <c r="E48" s="465"/>
      <c r="F48" s="464"/>
      <c r="G48" s="464"/>
      <c r="H48" s="283"/>
      <c r="I48" s="283"/>
      <c r="J48" s="283"/>
      <c r="K48" s="283"/>
      <c r="L48" s="284"/>
      <c r="M48" s="57" t="s">
        <v>692</v>
      </c>
      <c r="N48" s="283"/>
      <c r="O48" s="283"/>
      <c r="P48" s="283"/>
      <c r="Q48" s="537">
        <v>876</v>
      </c>
      <c r="R48" s="537"/>
      <c r="S48" s="10" t="s">
        <v>1249</v>
      </c>
      <c r="T48" s="283"/>
      <c r="U48" s="57"/>
      <c r="V48" s="10"/>
      <c r="W48" s="10"/>
      <c r="X48" s="10"/>
      <c r="Y48" s="10"/>
      <c r="Z48" s="10"/>
      <c r="AA48" s="12"/>
      <c r="AB48" s="12"/>
      <c r="AC48" s="12"/>
      <c r="AD48" s="188"/>
      <c r="AE48" s="111"/>
      <c r="AF48" s="307"/>
      <c r="AG48" s="307"/>
      <c r="AH48" s="307"/>
      <c r="AI48" s="307"/>
      <c r="AJ48" s="307"/>
      <c r="AK48" s="161"/>
      <c r="AL48" s="161"/>
      <c r="AM48" s="41">
        <f>ROUND(Q48,0)</f>
        <v>876</v>
      </c>
      <c r="AN48" s="53"/>
    </row>
    <row r="49" spans="1:40" ht="17.25" customHeight="1">
      <c r="A49" s="14">
        <v>54</v>
      </c>
      <c r="B49" s="152">
        <v>4207</v>
      </c>
      <c r="C49" s="114" t="s">
        <v>1812</v>
      </c>
      <c r="D49" s="629"/>
      <c r="E49" s="465"/>
      <c r="F49" s="464"/>
      <c r="G49" s="464"/>
      <c r="H49" s="30"/>
      <c r="I49" s="469"/>
      <c r="J49" s="469"/>
      <c r="K49" s="469"/>
      <c r="L49" s="470"/>
      <c r="M49" s="57"/>
      <c r="N49" s="283"/>
      <c r="O49" s="283"/>
      <c r="P49" s="283"/>
      <c r="Q49" s="380"/>
      <c r="R49" s="380"/>
      <c r="S49" s="10"/>
      <c r="T49" s="283"/>
      <c r="U49" s="57"/>
      <c r="V49" s="10"/>
      <c r="W49" s="10"/>
      <c r="X49" s="10"/>
      <c r="Y49" s="10"/>
      <c r="Z49" s="10"/>
      <c r="AA49" s="10"/>
      <c r="AB49" s="12"/>
      <c r="AC49" s="175"/>
      <c r="AD49" s="188" t="s">
        <v>1287</v>
      </c>
      <c r="AE49" s="111"/>
      <c r="AF49" s="307"/>
      <c r="AG49" s="307"/>
      <c r="AH49" s="307"/>
      <c r="AI49" s="307"/>
      <c r="AJ49" s="307"/>
      <c r="AK49" s="360" t="s">
        <v>1757</v>
      </c>
      <c r="AL49" s="161">
        <f>$AL$37</f>
        <v>0.97</v>
      </c>
      <c r="AM49" s="41">
        <f>ROUND(Q48*AL49,0)</f>
        <v>850</v>
      </c>
      <c r="AN49" s="23"/>
    </row>
    <row r="50" spans="1:40" ht="17.25" customHeight="1">
      <c r="A50" s="14">
        <v>54</v>
      </c>
      <c r="B50" s="152">
        <v>4143</v>
      </c>
      <c r="C50" s="80" t="s">
        <v>1813</v>
      </c>
      <c r="D50" s="629"/>
      <c r="E50" s="465"/>
      <c r="F50" s="464"/>
      <c r="G50" s="464"/>
      <c r="H50" s="283"/>
      <c r="I50" s="283"/>
      <c r="J50" s="283"/>
      <c r="K50" s="283"/>
      <c r="L50" s="284"/>
      <c r="M50" s="57"/>
      <c r="N50" s="283"/>
      <c r="O50" s="283"/>
      <c r="P50" s="283"/>
      <c r="Q50" s="328"/>
      <c r="R50" s="328"/>
      <c r="S50" s="283"/>
      <c r="T50" s="283"/>
      <c r="U50" s="43" t="s">
        <v>1800</v>
      </c>
      <c r="V50" s="2"/>
      <c r="W50" s="21"/>
      <c r="X50" s="21"/>
      <c r="Y50" s="21"/>
      <c r="Z50" s="21"/>
      <c r="AA50" s="21"/>
      <c r="AB50" s="84"/>
      <c r="AC50" s="84"/>
      <c r="AD50" s="185"/>
      <c r="AE50" s="110"/>
      <c r="AF50" s="307"/>
      <c r="AG50" s="307"/>
      <c r="AH50" s="307"/>
      <c r="AI50" s="307"/>
      <c r="AJ50" s="307"/>
      <c r="AK50" s="533"/>
      <c r="AL50" s="533"/>
      <c r="AM50" s="41">
        <f>ROUND(Q48*AB51,0)</f>
        <v>850</v>
      </c>
      <c r="AN50" s="53"/>
    </row>
    <row r="51" spans="1:40" ht="17.25" customHeight="1">
      <c r="A51" s="14">
        <v>54</v>
      </c>
      <c r="B51" s="152">
        <v>4208</v>
      </c>
      <c r="C51" s="114" t="s">
        <v>1814</v>
      </c>
      <c r="D51" s="629"/>
      <c r="E51" s="465"/>
      <c r="F51" s="464"/>
      <c r="G51" s="464"/>
      <c r="H51" s="391"/>
      <c r="I51" s="391"/>
      <c r="J51" s="391"/>
      <c r="K51" s="391"/>
      <c r="L51" s="392"/>
      <c r="M51" s="44"/>
      <c r="N51" s="25"/>
      <c r="O51" s="25"/>
      <c r="P51" s="25"/>
      <c r="Q51" s="329"/>
      <c r="R51" s="329"/>
      <c r="S51" s="25"/>
      <c r="T51" s="25"/>
      <c r="U51" s="44" t="s">
        <v>689</v>
      </c>
      <c r="V51" s="305"/>
      <c r="W51" s="25"/>
      <c r="X51" s="25"/>
      <c r="Y51" s="25"/>
      <c r="Z51" s="25"/>
      <c r="AA51" s="355" t="s">
        <v>1757</v>
      </c>
      <c r="AB51" s="574">
        <f>$AI$7</f>
        <v>0.97</v>
      </c>
      <c r="AC51" s="591"/>
      <c r="AD51" s="188" t="s">
        <v>1287</v>
      </c>
      <c r="AE51" s="111"/>
      <c r="AF51" s="307"/>
      <c r="AG51" s="307"/>
      <c r="AH51" s="307"/>
      <c r="AI51" s="307"/>
      <c r="AJ51" s="307"/>
      <c r="AK51" s="360" t="s">
        <v>1757</v>
      </c>
      <c r="AL51" s="161">
        <f>$AL$37</f>
        <v>0.97</v>
      </c>
      <c r="AM51" s="41">
        <f>ROUND(ROUND(Q48*AB51,0)*AL51,0)</f>
        <v>825</v>
      </c>
      <c r="AN51" s="53"/>
    </row>
    <row r="52" spans="1:40" ht="17.25" customHeight="1">
      <c r="A52" s="14">
        <v>54</v>
      </c>
      <c r="B52" s="152">
        <v>4151</v>
      </c>
      <c r="C52" s="80" t="s">
        <v>1815</v>
      </c>
      <c r="D52" s="629"/>
      <c r="E52" s="465"/>
      <c r="F52" s="464"/>
      <c r="G52" s="464"/>
      <c r="H52" s="283"/>
      <c r="I52" s="283"/>
      <c r="J52" s="283"/>
      <c r="K52" s="283"/>
      <c r="L52" s="284"/>
      <c r="M52" s="57" t="s">
        <v>693</v>
      </c>
      <c r="N52" s="283"/>
      <c r="O52" s="283"/>
      <c r="P52" s="283"/>
      <c r="Q52" s="537">
        <v>946</v>
      </c>
      <c r="R52" s="537"/>
      <c r="S52" s="10" t="s">
        <v>1249</v>
      </c>
      <c r="T52" s="283"/>
      <c r="U52" s="57"/>
      <c r="V52" s="10"/>
      <c r="W52" s="10"/>
      <c r="X52" s="10"/>
      <c r="Y52" s="10"/>
      <c r="Z52" s="10"/>
      <c r="AA52" s="12"/>
      <c r="AB52" s="12"/>
      <c r="AC52" s="12"/>
      <c r="AD52" s="188"/>
      <c r="AE52" s="111"/>
      <c r="AF52" s="307"/>
      <c r="AG52" s="307"/>
      <c r="AH52" s="307"/>
      <c r="AI52" s="307"/>
      <c r="AJ52" s="307"/>
      <c r="AK52" s="161"/>
      <c r="AL52" s="161"/>
      <c r="AM52" s="41">
        <f>ROUND(Q52,0)</f>
        <v>946</v>
      </c>
      <c r="AN52" s="53"/>
    </row>
    <row r="53" spans="1:40" ht="17.25" customHeight="1">
      <c r="A53" s="14">
        <v>54</v>
      </c>
      <c r="B53" s="152">
        <v>4209</v>
      </c>
      <c r="C53" s="114" t="s">
        <v>1816</v>
      </c>
      <c r="D53" s="629"/>
      <c r="E53" s="465"/>
      <c r="F53" s="464"/>
      <c r="G53" s="464"/>
      <c r="H53" s="30"/>
      <c r="I53" s="469"/>
      <c r="J53" s="469"/>
      <c r="K53" s="469"/>
      <c r="L53" s="470"/>
      <c r="M53" s="57"/>
      <c r="N53" s="283"/>
      <c r="O53" s="283"/>
      <c r="P53" s="283"/>
      <c r="Q53" s="380"/>
      <c r="R53" s="380"/>
      <c r="S53" s="10"/>
      <c r="T53" s="283"/>
      <c r="U53" s="57"/>
      <c r="V53" s="10"/>
      <c r="W53" s="10"/>
      <c r="X53" s="10"/>
      <c r="Y53" s="10"/>
      <c r="Z53" s="10"/>
      <c r="AA53" s="10"/>
      <c r="AB53" s="12"/>
      <c r="AC53" s="175"/>
      <c r="AD53" s="188" t="s">
        <v>1287</v>
      </c>
      <c r="AE53" s="111"/>
      <c r="AF53" s="307"/>
      <c r="AG53" s="307"/>
      <c r="AH53" s="307"/>
      <c r="AI53" s="307"/>
      <c r="AJ53" s="307"/>
      <c r="AK53" s="360" t="s">
        <v>1757</v>
      </c>
      <c r="AL53" s="161">
        <f>$AL$37</f>
        <v>0.97</v>
      </c>
      <c r="AM53" s="41">
        <f>ROUND(Q52*AL53,0)</f>
        <v>918</v>
      </c>
      <c r="AN53" s="23"/>
    </row>
    <row r="54" spans="1:40" ht="17.25" customHeight="1">
      <c r="A54" s="14">
        <v>54</v>
      </c>
      <c r="B54" s="152">
        <v>4153</v>
      </c>
      <c r="C54" s="80" t="s">
        <v>1817</v>
      </c>
      <c r="D54" s="629"/>
      <c r="E54" s="465"/>
      <c r="F54" s="464"/>
      <c r="G54" s="464"/>
      <c r="H54" s="283"/>
      <c r="I54" s="283"/>
      <c r="J54" s="283"/>
      <c r="K54" s="283"/>
      <c r="L54" s="284"/>
      <c r="M54" s="57"/>
      <c r="N54" s="283"/>
      <c r="O54" s="283"/>
      <c r="P54" s="283"/>
      <c r="Q54" s="328"/>
      <c r="R54" s="328"/>
      <c r="S54" s="283"/>
      <c r="T54" s="283"/>
      <c r="U54" s="43" t="s">
        <v>1800</v>
      </c>
      <c r="V54" s="2"/>
      <c r="W54" s="21"/>
      <c r="X54" s="21"/>
      <c r="Y54" s="21"/>
      <c r="Z54" s="21"/>
      <c r="AA54" s="21"/>
      <c r="AB54" s="84"/>
      <c r="AC54" s="84"/>
      <c r="AD54" s="185"/>
      <c r="AE54" s="110"/>
      <c r="AF54" s="307"/>
      <c r="AG54" s="307"/>
      <c r="AH54" s="307"/>
      <c r="AI54" s="307"/>
      <c r="AJ54" s="307"/>
      <c r="AK54" s="533"/>
      <c r="AL54" s="533"/>
      <c r="AM54" s="41">
        <f>ROUND(Q52*AB55,0)</f>
        <v>918</v>
      </c>
      <c r="AN54" s="53"/>
    </row>
    <row r="55" spans="1:40" ht="17.25" customHeight="1">
      <c r="A55" s="14">
        <v>54</v>
      </c>
      <c r="B55" s="152">
        <v>4210</v>
      </c>
      <c r="C55" s="114" t="s">
        <v>1818</v>
      </c>
      <c r="D55" s="629"/>
      <c r="E55" s="465"/>
      <c r="F55" s="464"/>
      <c r="G55" s="464"/>
      <c r="H55" s="394"/>
      <c r="I55" s="394"/>
      <c r="J55" s="394"/>
      <c r="K55" s="394"/>
      <c r="L55" s="395"/>
      <c r="M55" s="44"/>
      <c r="N55" s="25"/>
      <c r="O55" s="25"/>
      <c r="P55" s="25"/>
      <c r="Q55" s="329"/>
      <c r="R55" s="329"/>
      <c r="S55" s="25"/>
      <c r="T55" s="25"/>
      <c r="U55" s="44" t="s">
        <v>689</v>
      </c>
      <c r="V55" s="305"/>
      <c r="W55" s="25"/>
      <c r="X55" s="25"/>
      <c r="Y55" s="25"/>
      <c r="Z55" s="25"/>
      <c r="AA55" s="355" t="s">
        <v>1757</v>
      </c>
      <c r="AB55" s="574">
        <f>$AI$7</f>
        <v>0.97</v>
      </c>
      <c r="AC55" s="591"/>
      <c r="AD55" s="188" t="s">
        <v>1287</v>
      </c>
      <c r="AE55" s="111"/>
      <c r="AF55" s="307"/>
      <c r="AG55" s="307"/>
      <c r="AH55" s="307"/>
      <c r="AI55" s="307"/>
      <c r="AJ55" s="307"/>
      <c r="AK55" s="360" t="s">
        <v>1757</v>
      </c>
      <c r="AL55" s="161">
        <f>$AL$37</f>
        <v>0.97</v>
      </c>
      <c r="AM55" s="41">
        <f>ROUND(ROUND(Q52*AB55,0)*AL55,0)</f>
        <v>890</v>
      </c>
      <c r="AN55" s="53"/>
    </row>
    <row r="56" spans="1:40" ht="17.25" customHeight="1">
      <c r="A56" s="14">
        <v>54</v>
      </c>
      <c r="B56" s="152">
        <v>4115</v>
      </c>
      <c r="C56" s="80" t="s">
        <v>1819</v>
      </c>
      <c r="D56" s="629"/>
      <c r="E56" s="630" t="s">
        <v>694</v>
      </c>
      <c r="F56" s="631"/>
      <c r="G56" s="463"/>
      <c r="H56" s="118"/>
      <c r="I56" s="467"/>
      <c r="J56" s="467"/>
      <c r="K56" s="467"/>
      <c r="L56" s="468"/>
      <c r="M56" s="43" t="s">
        <v>1282</v>
      </c>
      <c r="N56" s="21"/>
      <c r="O56" s="21"/>
      <c r="P56" s="21"/>
      <c r="Q56" s="616">
        <v>662</v>
      </c>
      <c r="R56" s="616"/>
      <c r="S56" s="2" t="s">
        <v>1249</v>
      </c>
      <c r="T56" s="21"/>
      <c r="U56" s="43"/>
      <c r="V56" s="2"/>
      <c r="W56" s="2"/>
      <c r="X56" s="2"/>
      <c r="Y56" s="2"/>
      <c r="Z56" s="2"/>
      <c r="AA56" s="2"/>
      <c r="AB56" s="5"/>
      <c r="AC56" s="5"/>
      <c r="AD56" s="188"/>
      <c r="AE56" s="111"/>
      <c r="AF56" s="307"/>
      <c r="AG56" s="307"/>
      <c r="AH56" s="307"/>
      <c r="AI56" s="307"/>
      <c r="AJ56" s="307"/>
      <c r="AK56" s="161"/>
      <c r="AL56" s="161"/>
      <c r="AM56" s="41">
        <f>ROUND(Q56,0)</f>
        <v>662</v>
      </c>
      <c r="AN56" s="53"/>
    </row>
    <row r="57" spans="1:40" ht="17.25" customHeight="1">
      <c r="A57" s="14">
        <v>54</v>
      </c>
      <c r="B57" s="152">
        <v>4211</v>
      </c>
      <c r="C57" s="114" t="s">
        <v>1820</v>
      </c>
      <c r="D57" s="629"/>
      <c r="E57" s="610" t="s">
        <v>1961</v>
      </c>
      <c r="F57" s="627"/>
      <c r="G57" s="627"/>
      <c r="H57" s="627"/>
      <c r="I57" s="627"/>
      <c r="J57" s="627"/>
      <c r="K57" s="627"/>
      <c r="L57" s="612"/>
      <c r="M57" s="57"/>
      <c r="N57" s="283"/>
      <c r="O57" s="283"/>
      <c r="P57" s="283"/>
      <c r="Q57" s="380"/>
      <c r="R57" s="380"/>
      <c r="S57" s="10"/>
      <c r="T57" s="283"/>
      <c r="U57" s="57"/>
      <c r="V57" s="10"/>
      <c r="W57" s="10"/>
      <c r="X57" s="10"/>
      <c r="Y57" s="10"/>
      <c r="Z57" s="10"/>
      <c r="AA57" s="10"/>
      <c r="AB57" s="12"/>
      <c r="AC57" s="175"/>
      <c r="AD57" s="188" t="s">
        <v>1287</v>
      </c>
      <c r="AE57" s="111"/>
      <c r="AF57" s="307"/>
      <c r="AG57" s="307"/>
      <c r="AH57" s="307"/>
      <c r="AI57" s="307"/>
      <c r="AJ57" s="307"/>
      <c r="AK57" s="360" t="s">
        <v>1757</v>
      </c>
      <c r="AL57" s="161">
        <f>$AL$37</f>
        <v>0.97</v>
      </c>
      <c r="AM57" s="41">
        <f>ROUND(Q56*AL57,0)</f>
        <v>642</v>
      </c>
      <c r="AN57" s="23"/>
    </row>
    <row r="58" spans="1:40" ht="17.25" customHeight="1">
      <c r="A58" s="14">
        <v>54</v>
      </c>
      <c r="B58" s="152">
        <v>4117</v>
      </c>
      <c r="C58" s="80" t="s">
        <v>1821</v>
      </c>
      <c r="D58" s="629"/>
      <c r="E58" s="610"/>
      <c r="F58" s="627"/>
      <c r="G58" s="627"/>
      <c r="H58" s="627"/>
      <c r="I58" s="627"/>
      <c r="J58" s="627"/>
      <c r="K58" s="627"/>
      <c r="L58" s="612"/>
      <c r="M58" s="57"/>
      <c r="N58" s="283"/>
      <c r="O58" s="283"/>
      <c r="P58" s="283"/>
      <c r="Q58" s="328"/>
      <c r="R58" s="328"/>
      <c r="S58" s="283"/>
      <c r="T58" s="283"/>
      <c r="U58" s="43" t="s">
        <v>1800</v>
      </c>
      <c r="V58" s="2"/>
      <c r="W58" s="21"/>
      <c r="X58" s="21"/>
      <c r="Y58" s="21"/>
      <c r="Z58" s="21"/>
      <c r="AA58" s="21"/>
      <c r="AB58" s="84"/>
      <c r="AC58" s="84"/>
      <c r="AD58" s="185"/>
      <c r="AE58" s="110"/>
      <c r="AF58" s="307"/>
      <c r="AG58" s="307"/>
      <c r="AH58" s="307"/>
      <c r="AI58" s="307"/>
      <c r="AJ58" s="307"/>
      <c r="AK58" s="533"/>
      <c r="AL58" s="533"/>
      <c r="AM58" s="41">
        <f>ROUND(Q56*AB59,0)</f>
        <v>642</v>
      </c>
      <c r="AN58" s="53"/>
    </row>
    <row r="59" spans="1:40" ht="17.25" customHeight="1">
      <c r="A59" s="14">
        <v>54</v>
      </c>
      <c r="B59" s="152">
        <v>4212</v>
      </c>
      <c r="C59" s="114" t="s">
        <v>1822</v>
      </c>
      <c r="E59" s="610"/>
      <c r="F59" s="627"/>
      <c r="G59" s="627"/>
      <c r="H59" s="627"/>
      <c r="I59" s="627"/>
      <c r="J59" s="627"/>
      <c r="K59" s="627"/>
      <c r="L59" s="612"/>
      <c r="M59" s="44"/>
      <c r="N59" s="25"/>
      <c r="O59" s="25"/>
      <c r="P59" s="25"/>
      <c r="Q59" s="329"/>
      <c r="R59" s="329"/>
      <c r="S59" s="25"/>
      <c r="T59" s="25"/>
      <c r="U59" s="44" t="s">
        <v>689</v>
      </c>
      <c r="V59" s="305"/>
      <c r="W59" s="25"/>
      <c r="X59" s="25"/>
      <c r="Y59" s="25"/>
      <c r="Z59" s="25"/>
      <c r="AA59" s="355" t="s">
        <v>1757</v>
      </c>
      <c r="AB59" s="574">
        <f>$AI$7</f>
        <v>0.97</v>
      </c>
      <c r="AC59" s="591"/>
      <c r="AD59" s="188" t="s">
        <v>1287</v>
      </c>
      <c r="AE59" s="111"/>
      <c r="AF59" s="307"/>
      <c r="AG59" s="307"/>
      <c r="AH59" s="307"/>
      <c r="AI59" s="307"/>
      <c r="AJ59" s="307"/>
      <c r="AK59" s="360" t="s">
        <v>1757</v>
      </c>
      <c r="AL59" s="161">
        <f>$AL$37</f>
        <v>0.97</v>
      </c>
      <c r="AM59" s="41">
        <f>ROUND(ROUND(Q56*AB59,0)*AL59,0)</f>
        <v>623</v>
      </c>
      <c r="AN59" s="53"/>
    </row>
    <row r="60" spans="1:40" ht="17.25" customHeight="1">
      <c r="A60" s="14">
        <v>54</v>
      </c>
      <c r="B60" s="152">
        <v>4125</v>
      </c>
      <c r="C60" s="80" t="s">
        <v>1823</v>
      </c>
      <c r="D60" s="115"/>
      <c r="E60" s="303" t="s">
        <v>1962</v>
      </c>
      <c r="F60" s="464"/>
      <c r="G60" s="464"/>
      <c r="H60" s="154"/>
      <c r="I60" s="154"/>
      <c r="J60" s="154"/>
      <c r="K60" s="154"/>
      <c r="L60" s="155"/>
      <c r="M60" s="57" t="s">
        <v>690</v>
      </c>
      <c r="N60" s="283"/>
      <c r="O60" s="283"/>
      <c r="P60" s="283"/>
      <c r="Q60" s="537">
        <v>733</v>
      </c>
      <c r="R60" s="537"/>
      <c r="S60" s="10" t="s">
        <v>1249</v>
      </c>
      <c r="T60" s="283"/>
      <c r="U60" s="57"/>
      <c r="V60" s="10"/>
      <c r="W60" s="10"/>
      <c r="X60" s="10"/>
      <c r="Y60" s="10"/>
      <c r="Z60" s="10"/>
      <c r="AA60" s="12"/>
      <c r="AB60" s="12"/>
      <c r="AC60" s="12"/>
      <c r="AD60" s="188"/>
      <c r="AE60" s="111"/>
      <c r="AF60" s="307"/>
      <c r="AG60" s="307"/>
      <c r="AH60" s="307"/>
      <c r="AI60" s="307"/>
      <c r="AJ60" s="307"/>
      <c r="AK60" s="161"/>
      <c r="AL60" s="161"/>
      <c r="AM60" s="41">
        <f>ROUND(Q60,0)</f>
        <v>733</v>
      </c>
      <c r="AN60" s="53"/>
    </row>
    <row r="61" spans="1:40" ht="17.25" customHeight="1">
      <c r="A61" s="14">
        <v>54</v>
      </c>
      <c r="B61" s="152">
        <v>4213</v>
      </c>
      <c r="C61" s="114" t="s">
        <v>1824</v>
      </c>
      <c r="E61" s="465"/>
      <c r="F61" s="464"/>
      <c r="G61" s="464"/>
      <c r="H61" s="154"/>
      <c r="I61" s="154"/>
      <c r="J61" s="154"/>
      <c r="K61" s="154"/>
      <c r="L61" s="155"/>
      <c r="M61" s="57"/>
      <c r="N61" s="283"/>
      <c r="O61" s="283"/>
      <c r="P61" s="283"/>
      <c r="Q61" s="380"/>
      <c r="R61" s="380"/>
      <c r="S61" s="10"/>
      <c r="T61" s="283"/>
      <c r="U61" s="57"/>
      <c r="V61" s="10"/>
      <c r="W61" s="10"/>
      <c r="X61" s="10"/>
      <c r="Y61" s="10"/>
      <c r="Z61" s="10"/>
      <c r="AA61" s="10"/>
      <c r="AB61" s="12"/>
      <c r="AC61" s="175"/>
      <c r="AD61" s="188" t="s">
        <v>1287</v>
      </c>
      <c r="AE61" s="111"/>
      <c r="AF61" s="307"/>
      <c r="AG61" s="307"/>
      <c r="AH61" s="307"/>
      <c r="AI61" s="307"/>
      <c r="AJ61" s="307"/>
      <c r="AK61" s="360" t="s">
        <v>1757</v>
      </c>
      <c r="AL61" s="161">
        <f>$AL$37</f>
        <v>0.97</v>
      </c>
      <c r="AM61" s="41">
        <f>ROUND(Q60*AL61,0)</f>
        <v>711</v>
      </c>
      <c r="AN61" s="23"/>
    </row>
    <row r="62" spans="1:40" ht="17.25" customHeight="1">
      <c r="A62" s="14">
        <v>54</v>
      </c>
      <c r="B62" s="152">
        <v>4127</v>
      </c>
      <c r="C62" s="80" t="s">
        <v>1825</v>
      </c>
      <c r="D62" s="115"/>
      <c r="E62" s="465"/>
      <c r="F62" s="464"/>
      <c r="G62" s="464"/>
      <c r="H62" s="391"/>
      <c r="I62" s="391"/>
      <c r="J62" s="391"/>
      <c r="K62" s="391"/>
      <c r="L62" s="392"/>
      <c r="M62" s="57"/>
      <c r="N62" s="283"/>
      <c r="O62" s="283"/>
      <c r="P62" s="283"/>
      <c r="Q62" s="328"/>
      <c r="R62" s="328"/>
      <c r="S62" s="283"/>
      <c r="T62" s="283"/>
      <c r="U62" s="43" t="s">
        <v>1800</v>
      </c>
      <c r="V62" s="2"/>
      <c r="W62" s="21"/>
      <c r="X62" s="21"/>
      <c r="Y62" s="21"/>
      <c r="Z62" s="21"/>
      <c r="AA62" s="21"/>
      <c r="AB62" s="84"/>
      <c r="AC62" s="84"/>
      <c r="AD62" s="185"/>
      <c r="AE62" s="110"/>
      <c r="AF62" s="307"/>
      <c r="AG62" s="307"/>
      <c r="AH62" s="307"/>
      <c r="AI62" s="307"/>
      <c r="AJ62" s="307"/>
      <c r="AK62" s="533"/>
      <c r="AL62" s="533"/>
      <c r="AM62" s="41">
        <f>ROUND(Q60*AB63,0)</f>
        <v>711</v>
      </c>
      <c r="AN62" s="53"/>
    </row>
    <row r="63" spans="1:40" ht="17.25" customHeight="1">
      <c r="A63" s="14">
        <v>54</v>
      </c>
      <c r="B63" s="152">
        <v>4214</v>
      </c>
      <c r="C63" s="114" t="s">
        <v>1826</v>
      </c>
      <c r="E63" s="465"/>
      <c r="F63" s="464"/>
      <c r="G63" s="464"/>
      <c r="H63" s="308"/>
      <c r="I63" s="471"/>
      <c r="J63" s="471"/>
      <c r="K63" s="471"/>
      <c r="L63" s="472"/>
      <c r="M63" s="44"/>
      <c r="N63" s="25"/>
      <c r="O63" s="25"/>
      <c r="P63" s="25"/>
      <c r="Q63" s="329"/>
      <c r="R63" s="329"/>
      <c r="S63" s="25"/>
      <c r="T63" s="25"/>
      <c r="U63" s="44" t="s">
        <v>689</v>
      </c>
      <c r="V63" s="305"/>
      <c r="W63" s="25"/>
      <c r="X63" s="25"/>
      <c r="Y63" s="25"/>
      <c r="Z63" s="25"/>
      <c r="AA63" s="355" t="s">
        <v>1757</v>
      </c>
      <c r="AB63" s="574">
        <f>$AI$7</f>
        <v>0.97</v>
      </c>
      <c r="AC63" s="591"/>
      <c r="AD63" s="188" t="s">
        <v>1287</v>
      </c>
      <c r="AE63" s="111"/>
      <c r="AF63" s="307"/>
      <c r="AG63" s="307"/>
      <c r="AH63" s="307"/>
      <c r="AI63" s="307"/>
      <c r="AJ63" s="307"/>
      <c r="AK63" s="360" t="s">
        <v>1757</v>
      </c>
      <c r="AL63" s="161">
        <f>$AL$37</f>
        <v>0.97</v>
      </c>
      <c r="AM63" s="41">
        <f>ROUND(ROUND(Q60*AB63,0)*AL63,0)</f>
        <v>690</v>
      </c>
      <c r="AN63" s="53"/>
    </row>
    <row r="64" spans="1:40" ht="17.25" customHeight="1">
      <c r="A64" s="14">
        <v>54</v>
      </c>
      <c r="B64" s="152">
        <v>4135</v>
      </c>
      <c r="C64" s="80" t="s">
        <v>1827</v>
      </c>
      <c r="D64" s="115"/>
      <c r="E64" s="465"/>
      <c r="F64" s="464"/>
      <c r="G64" s="464"/>
      <c r="H64" s="471"/>
      <c r="I64" s="471"/>
      <c r="J64" s="471"/>
      <c r="K64" s="471"/>
      <c r="L64" s="472"/>
      <c r="M64" s="57" t="s">
        <v>691</v>
      </c>
      <c r="N64" s="283"/>
      <c r="O64" s="283"/>
      <c r="P64" s="283"/>
      <c r="Q64" s="537">
        <v>806</v>
      </c>
      <c r="R64" s="537"/>
      <c r="S64" s="10" t="s">
        <v>1249</v>
      </c>
      <c r="T64" s="283"/>
      <c r="U64" s="57"/>
      <c r="V64" s="10"/>
      <c r="W64" s="10"/>
      <c r="X64" s="10"/>
      <c r="Y64" s="10"/>
      <c r="Z64" s="10"/>
      <c r="AA64" s="12"/>
      <c r="AB64" s="12"/>
      <c r="AC64" s="12"/>
      <c r="AD64" s="188"/>
      <c r="AE64" s="111"/>
      <c r="AF64" s="307"/>
      <c r="AG64" s="307"/>
      <c r="AH64" s="307"/>
      <c r="AI64" s="307"/>
      <c r="AJ64" s="307"/>
      <c r="AK64" s="161"/>
      <c r="AL64" s="161"/>
      <c r="AM64" s="41">
        <f>ROUND(Q64,0)</f>
        <v>806</v>
      </c>
      <c r="AN64" s="53"/>
    </row>
    <row r="65" spans="1:40" ht="17.25" customHeight="1">
      <c r="A65" s="14">
        <v>54</v>
      </c>
      <c r="B65" s="152">
        <v>4215</v>
      </c>
      <c r="C65" s="114" t="s">
        <v>1828</v>
      </c>
      <c r="E65" s="465"/>
      <c r="F65" s="464"/>
      <c r="G65" s="464"/>
      <c r="H65" s="30"/>
      <c r="I65" s="469"/>
      <c r="J65" s="469"/>
      <c r="K65" s="469"/>
      <c r="L65" s="470"/>
      <c r="M65" s="57"/>
      <c r="N65" s="283"/>
      <c r="O65" s="283"/>
      <c r="P65" s="283"/>
      <c r="Q65" s="380"/>
      <c r="R65" s="380"/>
      <c r="S65" s="10"/>
      <c r="T65" s="283"/>
      <c r="U65" s="57"/>
      <c r="V65" s="10"/>
      <c r="W65" s="10"/>
      <c r="X65" s="10"/>
      <c r="Y65" s="10"/>
      <c r="Z65" s="10"/>
      <c r="AA65" s="10"/>
      <c r="AB65" s="12"/>
      <c r="AC65" s="175"/>
      <c r="AD65" s="188" t="s">
        <v>1287</v>
      </c>
      <c r="AE65" s="111"/>
      <c r="AF65" s="307"/>
      <c r="AG65" s="307"/>
      <c r="AH65" s="307"/>
      <c r="AI65" s="307"/>
      <c r="AJ65" s="307"/>
      <c r="AK65" s="360" t="s">
        <v>1757</v>
      </c>
      <c r="AL65" s="161">
        <f>$AL$37</f>
        <v>0.97</v>
      </c>
      <c r="AM65" s="41">
        <f>ROUND(Q64*AL65,0)</f>
        <v>782</v>
      </c>
      <c r="AN65" s="23"/>
    </row>
    <row r="66" spans="1:40" ht="17.25" customHeight="1">
      <c r="A66" s="14">
        <v>54</v>
      </c>
      <c r="B66" s="152">
        <v>4137</v>
      </c>
      <c r="C66" s="80" t="s">
        <v>1829</v>
      </c>
      <c r="D66" s="115"/>
      <c r="E66" s="465"/>
      <c r="F66" s="464"/>
      <c r="G66" s="464"/>
      <c r="H66" s="283"/>
      <c r="I66" s="283"/>
      <c r="J66" s="283"/>
      <c r="K66" s="283"/>
      <c r="L66" s="284"/>
      <c r="M66" s="57"/>
      <c r="N66" s="283"/>
      <c r="O66" s="283"/>
      <c r="P66" s="283"/>
      <c r="Q66" s="328"/>
      <c r="R66" s="328"/>
      <c r="S66" s="283"/>
      <c r="T66" s="283"/>
      <c r="U66" s="43" t="s">
        <v>1800</v>
      </c>
      <c r="V66" s="2"/>
      <c r="W66" s="21"/>
      <c r="X66" s="21"/>
      <c r="Y66" s="21"/>
      <c r="Z66" s="21"/>
      <c r="AA66" s="21"/>
      <c r="AB66" s="84"/>
      <c r="AC66" s="84"/>
      <c r="AD66" s="185"/>
      <c r="AE66" s="110"/>
      <c r="AF66" s="307"/>
      <c r="AG66" s="307"/>
      <c r="AH66" s="307"/>
      <c r="AI66" s="307"/>
      <c r="AJ66" s="307"/>
      <c r="AK66" s="533"/>
      <c r="AL66" s="533"/>
      <c r="AM66" s="41">
        <f>ROUND(Q64*AB67,0)</f>
        <v>782</v>
      </c>
      <c r="AN66" s="53"/>
    </row>
    <row r="67" spans="1:40" ht="17.25" customHeight="1">
      <c r="A67" s="14">
        <v>54</v>
      </c>
      <c r="B67" s="152">
        <v>4216</v>
      </c>
      <c r="C67" s="114" t="s">
        <v>1830</v>
      </c>
      <c r="E67" s="465"/>
      <c r="F67" s="464"/>
      <c r="G67" s="464"/>
      <c r="H67" s="391"/>
      <c r="I67" s="391"/>
      <c r="J67" s="391"/>
      <c r="K67" s="391"/>
      <c r="L67" s="392"/>
      <c r="M67" s="44"/>
      <c r="N67" s="25"/>
      <c r="O67" s="25"/>
      <c r="P67" s="25"/>
      <c r="Q67" s="329"/>
      <c r="R67" s="329"/>
      <c r="S67" s="25"/>
      <c r="T67" s="25"/>
      <c r="U67" s="44" t="s">
        <v>689</v>
      </c>
      <c r="V67" s="305"/>
      <c r="W67" s="25"/>
      <c r="X67" s="25"/>
      <c r="Y67" s="25"/>
      <c r="Z67" s="25"/>
      <c r="AA67" s="355" t="s">
        <v>1757</v>
      </c>
      <c r="AB67" s="574">
        <f>$AI$7</f>
        <v>0.97</v>
      </c>
      <c r="AC67" s="591"/>
      <c r="AD67" s="188" t="s">
        <v>1287</v>
      </c>
      <c r="AE67" s="111"/>
      <c r="AF67" s="307"/>
      <c r="AG67" s="307"/>
      <c r="AH67" s="307"/>
      <c r="AI67" s="307"/>
      <c r="AJ67" s="307"/>
      <c r="AK67" s="360" t="s">
        <v>1757</v>
      </c>
      <c r="AL67" s="161">
        <f>$AL$37</f>
        <v>0.97</v>
      </c>
      <c r="AM67" s="41">
        <f>ROUND(ROUND(Q64*AB67,0)*AL67,0)</f>
        <v>759</v>
      </c>
      <c r="AN67" s="53"/>
    </row>
    <row r="68" spans="1:40" ht="17.25" customHeight="1">
      <c r="A68" s="14">
        <v>54</v>
      </c>
      <c r="B68" s="152">
        <v>4145</v>
      </c>
      <c r="C68" s="80" t="s">
        <v>1831</v>
      </c>
      <c r="D68" s="115"/>
      <c r="E68" s="465"/>
      <c r="F68" s="464"/>
      <c r="G68" s="464"/>
      <c r="H68" s="283"/>
      <c r="I68" s="283"/>
      <c r="J68" s="283"/>
      <c r="K68" s="283"/>
      <c r="L68" s="284"/>
      <c r="M68" s="57" t="s">
        <v>692</v>
      </c>
      <c r="N68" s="283"/>
      <c r="O68" s="283"/>
      <c r="P68" s="283"/>
      <c r="Q68" s="537">
        <v>876</v>
      </c>
      <c r="R68" s="537"/>
      <c r="S68" s="10" t="s">
        <v>1249</v>
      </c>
      <c r="T68" s="283"/>
      <c r="U68" s="57"/>
      <c r="V68" s="10"/>
      <c r="W68" s="10"/>
      <c r="X68" s="10"/>
      <c r="Y68" s="10"/>
      <c r="Z68" s="10"/>
      <c r="AA68" s="12"/>
      <c r="AB68" s="12"/>
      <c r="AC68" s="12"/>
      <c r="AD68" s="188"/>
      <c r="AE68" s="111"/>
      <c r="AF68" s="307"/>
      <c r="AG68" s="307"/>
      <c r="AH68" s="307"/>
      <c r="AI68" s="307"/>
      <c r="AJ68" s="307"/>
      <c r="AK68" s="161"/>
      <c r="AL68" s="161"/>
      <c r="AM68" s="41">
        <f>ROUND(Q68,0)</f>
        <v>876</v>
      </c>
      <c r="AN68" s="53"/>
    </row>
    <row r="69" spans="1:40" ht="17.25" customHeight="1">
      <c r="A69" s="14">
        <v>54</v>
      </c>
      <c r="B69" s="152">
        <v>4217</v>
      </c>
      <c r="C69" s="114" t="s">
        <v>1832</v>
      </c>
      <c r="E69" s="465"/>
      <c r="F69" s="464"/>
      <c r="G69" s="464"/>
      <c r="H69" s="30"/>
      <c r="I69" s="469"/>
      <c r="J69" s="469"/>
      <c r="K69" s="469"/>
      <c r="L69" s="470"/>
      <c r="M69" s="57"/>
      <c r="N69" s="283"/>
      <c r="O69" s="283"/>
      <c r="P69" s="283"/>
      <c r="Q69" s="380"/>
      <c r="R69" s="380"/>
      <c r="S69" s="10"/>
      <c r="T69" s="283"/>
      <c r="U69" s="57"/>
      <c r="V69" s="10"/>
      <c r="W69" s="10"/>
      <c r="X69" s="10"/>
      <c r="Y69" s="10"/>
      <c r="Z69" s="10"/>
      <c r="AA69" s="10"/>
      <c r="AB69" s="12"/>
      <c r="AC69" s="175"/>
      <c r="AD69" s="188" t="s">
        <v>1287</v>
      </c>
      <c r="AE69" s="111"/>
      <c r="AF69" s="307"/>
      <c r="AG69" s="307"/>
      <c r="AH69" s="307"/>
      <c r="AI69" s="307"/>
      <c r="AJ69" s="307"/>
      <c r="AK69" s="360" t="s">
        <v>1757</v>
      </c>
      <c r="AL69" s="161">
        <f>$AL$37</f>
        <v>0.97</v>
      </c>
      <c r="AM69" s="41">
        <f>ROUND(Q68*AL69,0)</f>
        <v>850</v>
      </c>
      <c r="AN69" s="23"/>
    </row>
    <row r="70" spans="1:40" ht="17.25" customHeight="1">
      <c r="A70" s="14">
        <v>54</v>
      </c>
      <c r="B70" s="152">
        <v>4147</v>
      </c>
      <c r="C70" s="80" t="s">
        <v>1833</v>
      </c>
      <c r="D70" s="115"/>
      <c r="E70" s="465"/>
      <c r="F70" s="464"/>
      <c r="G70" s="464"/>
      <c r="H70" s="283"/>
      <c r="I70" s="283"/>
      <c r="J70" s="283"/>
      <c r="K70" s="283"/>
      <c r="L70" s="284"/>
      <c r="M70" s="57"/>
      <c r="N70" s="283"/>
      <c r="O70" s="283"/>
      <c r="P70" s="283"/>
      <c r="Q70" s="328"/>
      <c r="R70" s="328"/>
      <c r="S70" s="283"/>
      <c r="T70" s="283"/>
      <c r="U70" s="43" t="s">
        <v>1800</v>
      </c>
      <c r="V70" s="2"/>
      <c r="W70" s="21"/>
      <c r="X70" s="21"/>
      <c r="Y70" s="21"/>
      <c r="Z70" s="21"/>
      <c r="AA70" s="21"/>
      <c r="AB70" s="84"/>
      <c r="AC70" s="84"/>
      <c r="AD70" s="185"/>
      <c r="AE70" s="110"/>
      <c r="AF70" s="307"/>
      <c r="AG70" s="307"/>
      <c r="AH70" s="307"/>
      <c r="AI70" s="307"/>
      <c r="AJ70" s="307"/>
      <c r="AK70" s="533"/>
      <c r="AL70" s="533"/>
      <c r="AM70" s="41">
        <f>ROUND(Q68*AB71,0)</f>
        <v>850</v>
      </c>
      <c r="AN70" s="53"/>
    </row>
    <row r="71" spans="1:40" ht="17.25" customHeight="1">
      <c r="A71" s="14">
        <v>54</v>
      </c>
      <c r="B71" s="152">
        <v>4218</v>
      </c>
      <c r="C71" s="114" t="s">
        <v>1834</v>
      </c>
      <c r="E71" s="465"/>
      <c r="F71" s="464"/>
      <c r="G71" s="464"/>
      <c r="H71" s="391"/>
      <c r="I71" s="391"/>
      <c r="J71" s="391"/>
      <c r="K71" s="391"/>
      <c r="L71" s="392"/>
      <c r="M71" s="44"/>
      <c r="N71" s="25"/>
      <c r="O71" s="25"/>
      <c r="P71" s="25"/>
      <c r="Q71" s="329"/>
      <c r="R71" s="329"/>
      <c r="S71" s="25"/>
      <c r="T71" s="25"/>
      <c r="U71" s="44" t="s">
        <v>689</v>
      </c>
      <c r="V71" s="305"/>
      <c r="W71" s="25"/>
      <c r="X71" s="25"/>
      <c r="Y71" s="25"/>
      <c r="Z71" s="25"/>
      <c r="AA71" s="355" t="s">
        <v>1757</v>
      </c>
      <c r="AB71" s="574">
        <f>$AI$7</f>
        <v>0.97</v>
      </c>
      <c r="AC71" s="591"/>
      <c r="AD71" s="188" t="s">
        <v>1287</v>
      </c>
      <c r="AE71" s="111"/>
      <c r="AF71" s="307"/>
      <c r="AG71" s="307"/>
      <c r="AH71" s="307"/>
      <c r="AI71" s="307"/>
      <c r="AJ71" s="307"/>
      <c r="AK71" s="360" t="s">
        <v>1757</v>
      </c>
      <c r="AL71" s="161">
        <f>$AL$37</f>
        <v>0.97</v>
      </c>
      <c r="AM71" s="41">
        <f>ROUND(ROUND(Q68*AB71,0)*AL71,0)</f>
        <v>825</v>
      </c>
      <c r="AN71" s="53"/>
    </row>
    <row r="72" spans="1:40" ht="17.25" customHeight="1">
      <c r="A72" s="14">
        <v>54</v>
      </c>
      <c r="B72" s="152">
        <v>4155</v>
      </c>
      <c r="C72" s="80" t="s">
        <v>1835</v>
      </c>
      <c r="D72" s="115"/>
      <c r="E72" s="465"/>
      <c r="F72" s="464"/>
      <c r="G72" s="464"/>
      <c r="H72" s="283"/>
      <c r="I72" s="283"/>
      <c r="J72" s="283"/>
      <c r="K72" s="283"/>
      <c r="L72" s="284"/>
      <c r="M72" s="57" t="s">
        <v>693</v>
      </c>
      <c r="N72" s="283"/>
      <c r="O72" s="283"/>
      <c r="P72" s="283"/>
      <c r="Q72" s="537">
        <v>946</v>
      </c>
      <c r="R72" s="537"/>
      <c r="S72" s="10" t="s">
        <v>1249</v>
      </c>
      <c r="T72" s="283"/>
      <c r="U72" s="57"/>
      <c r="V72" s="10"/>
      <c r="W72" s="10"/>
      <c r="X72" s="10"/>
      <c r="Y72" s="10"/>
      <c r="Z72" s="10"/>
      <c r="AA72" s="12"/>
      <c r="AB72" s="12"/>
      <c r="AC72" s="12"/>
      <c r="AD72" s="188"/>
      <c r="AE72" s="111"/>
      <c r="AF72" s="307"/>
      <c r="AG72" s="307"/>
      <c r="AH72" s="307"/>
      <c r="AI72" s="307"/>
      <c r="AJ72" s="307"/>
      <c r="AK72" s="161"/>
      <c r="AL72" s="161"/>
      <c r="AM72" s="41">
        <f>ROUND(Q72,0)</f>
        <v>946</v>
      </c>
      <c r="AN72" s="53"/>
    </row>
    <row r="73" spans="1:40" ht="17.25" customHeight="1">
      <c r="A73" s="14">
        <v>54</v>
      </c>
      <c r="B73" s="152">
        <v>4219</v>
      </c>
      <c r="C73" s="114" t="s">
        <v>1836</v>
      </c>
      <c r="E73" s="465"/>
      <c r="F73" s="464"/>
      <c r="G73" s="464"/>
      <c r="H73" s="30"/>
      <c r="I73" s="469"/>
      <c r="J73" s="469"/>
      <c r="K73" s="469"/>
      <c r="L73" s="470"/>
      <c r="M73" s="57"/>
      <c r="N73" s="283"/>
      <c r="O73" s="283"/>
      <c r="P73" s="283"/>
      <c r="Q73" s="380"/>
      <c r="R73" s="380"/>
      <c r="S73" s="10"/>
      <c r="T73" s="283"/>
      <c r="U73" s="57"/>
      <c r="V73" s="10"/>
      <c r="W73" s="10"/>
      <c r="X73" s="10"/>
      <c r="Y73" s="10"/>
      <c r="Z73" s="10"/>
      <c r="AA73" s="10"/>
      <c r="AB73" s="12"/>
      <c r="AC73" s="175"/>
      <c r="AD73" s="188" t="s">
        <v>1287</v>
      </c>
      <c r="AE73" s="111"/>
      <c r="AF73" s="307"/>
      <c r="AG73" s="307"/>
      <c r="AH73" s="307"/>
      <c r="AI73" s="307"/>
      <c r="AJ73" s="307"/>
      <c r="AK73" s="360" t="s">
        <v>1757</v>
      </c>
      <c r="AL73" s="161">
        <f>$AL$37</f>
        <v>0.97</v>
      </c>
      <c r="AM73" s="41">
        <f>ROUND(Q72*AL73,0)</f>
        <v>918</v>
      </c>
      <c r="AN73" s="23"/>
    </row>
    <row r="74" spans="1:40" ht="17.25" customHeight="1">
      <c r="A74" s="14">
        <v>54</v>
      </c>
      <c r="B74" s="152">
        <v>4157</v>
      </c>
      <c r="C74" s="80" t="s">
        <v>1837</v>
      </c>
      <c r="D74" s="115"/>
      <c r="E74" s="465"/>
      <c r="F74" s="464"/>
      <c r="G74" s="464"/>
      <c r="H74" s="283"/>
      <c r="I74" s="283"/>
      <c r="J74" s="283"/>
      <c r="K74" s="283"/>
      <c r="L74" s="284"/>
      <c r="M74" s="57"/>
      <c r="N74" s="283"/>
      <c r="O74" s="283"/>
      <c r="P74" s="283"/>
      <c r="Q74" s="328"/>
      <c r="R74" s="328"/>
      <c r="S74" s="283"/>
      <c r="T74" s="283"/>
      <c r="U74" s="43" t="s">
        <v>1800</v>
      </c>
      <c r="V74" s="2"/>
      <c r="W74" s="21"/>
      <c r="X74" s="21"/>
      <c r="Y74" s="21"/>
      <c r="Z74" s="21"/>
      <c r="AA74" s="21"/>
      <c r="AB74" s="84"/>
      <c r="AC74" s="84"/>
      <c r="AD74" s="185"/>
      <c r="AE74" s="110"/>
      <c r="AF74" s="307"/>
      <c r="AG74" s="307"/>
      <c r="AH74" s="307"/>
      <c r="AI74" s="307"/>
      <c r="AJ74" s="307"/>
      <c r="AK74" s="533"/>
      <c r="AL74" s="533"/>
      <c r="AM74" s="41">
        <f>ROUND(Q72*AB75,0)</f>
        <v>918</v>
      </c>
      <c r="AN74" s="53"/>
    </row>
    <row r="75" spans="1:40" ht="17.25" customHeight="1">
      <c r="A75" s="14">
        <v>54</v>
      </c>
      <c r="B75" s="152">
        <v>4220</v>
      </c>
      <c r="C75" s="114" t="s">
        <v>695</v>
      </c>
      <c r="D75" s="443"/>
      <c r="E75" s="473"/>
      <c r="F75" s="474"/>
      <c r="G75" s="474"/>
      <c r="H75" s="394"/>
      <c r="I75" s="394"/>
      <c r="J75" s="394"/>
      <c r="K75" s="394"/>
      <c r="L75" s="395"/>
      <c r="M75" s="44"/>
      <c r="N75" s="25"/>
      <c r="O75" s="25"/>
      <c r="P75" s="25"/>
      <c r="Q75" s="329"/>
      <c r="R75" s="329"/>
      <c r="S75" s="25"/>
      <c r="T75" s="25"/>
      <c r="U75" s="44" t="s">
        <v>689</v>
      </c>
      <c r="V75" s="305"/>
      <c r="W75" s="25"/>
      <c r="X75" s="25"/>
      <c r="Y75" s="25"/>
      <c r="Z75" s="25"/>
      <c r="AA75" s="355" t="s">
        <v>1757</v>
      </c>
      <c r="AB75" s="574">
        <f>$AI$7</f>
        <v>0.97</v>
      </c>
      <c r="AC75" s="591"/>
      <c r="AD75" s="188" t="s">
        <v>1287</v>
      </c>
      <c r="AE75" s="111"/>
      <c r="AF75" s="307"/>
      <c r="AG75" s="307"/>
      <c r="AH75" s="307"/>
      <c r="AI75" s="307"/>
      <c r="AJ75" s="307"/>
      <c r="AK75" s="360" t="s">
        <v>1757</v>
      </c>
      <c r="AL75" s="161">
        <f>$AL$37</f>
        <v>0.97</v>
      </c>
      <c r="AM75" s="41">
        <f>ROUND(ROUND(Q72*AB75,0)*AL75,0)</f>
        <v>890</v>
      </c>
      <c r="AN75" s="61"/>
    </row>
    <row r="76" spans="1:40" ht="16.5" customHeight="1">
      <c r="A76" s="14">
        <v>54</v>
      </c>
      <c r="B76" s="15">
        <v>5111</v>
      </c>
      <c r="C76" s="114" t="s">
        <v>1963</v>
      </c>
      <c r="D76" s="634" t="s">
        <v>177</v>
      </c>
      <c r="E76" s="109" t="s">
        <v>696</v>
      </c>
      <c r="F76" s="118"/>
      <c r="G76" s="429"/>
      <c r="H76" s="109" t="s">
        <v>2045</v>
      </c>
      <c r="I76" s="21"/>
      <c r="J76" s="21"/>
      <c r="K76" s="21"/>
      <c r="L76" s="89"/>
      <c r="M76" s="43" t="s">
        <v>1282</v>
      </c>
      <c r="N76" s="21"/>
      <c r="O76" s="21"/>
      <c r="P76" s="21"/>
      <c r="Q76" s="616">
        <v>742</v>
      </c>
      <c r="R76" s="616"/>
      <c r="S76" s="2" t="s">
        <v>1249</v>
      </c>
      <c r="T76" s="21"/>
      <c r="U76" s="190"/>
      <c r="V76" s="181"/>
      <c r="W76" s="181"/>
      <c r="X76" s="181"/>
      <c r="Y76" s="181"/>
      <c r="Z76" s="181"/>
      <c r="AA76" s="181"/>
      <c r="AB76" s="181"/>
      <c r="AC76" s="181"/>
      <c r="AD76" s="181"/>
      <c r="AE76" s="181"/>
      <c r="AF76" s="181"/>
      <c r="AG76" s="307"/>
      <c r="AH76" s="307"/>
      <c r="AI76" s="307"/>
      <c r="AJ76" s="307"/>
      <c r="AK76" s="39"/>
      <c r="AL76" s="39"/>
      <c r="AM76" s="41">
        <f>ROUND(Q76,0)</f>
        <v>742</v>
      </c>
      <c r="AN76" s="29" t="s">
        <v>676</v>
      </c>
    </row>
    <row r="77" spans="1:40" ht="16.5" customHeight="1">
      <c r="A77" s="14">
        <v>54</v>
      </c>
      <c r="B77" s="15">
        <v>5113</v>
      </c>
      <c r="C77" s="80" t="s">
        <v>1964</v>
      </c>
      <c r="D77" s="634"/>
      <c r="E77" s="610" t="s">
        <v>1965</v>
      </c>
      <c r="F77" s="635"/>
      <c r="G77" s="636"/>
      <c r="H77" s="610" t="s">
        <v>1966</v>
      </c>
      <c r="I77" s="632"/>
      <c r="J77" s="632"/>
      <c r="K77" s="632"/>
      <c r="L77" s="557"/>
      <c r="M77" s="57"/>
      <c r="N77" s="283"/>
      <c r="O77" s="283"/>
      <c r="P77" s="283"/>
      <c r="Q77" s="328"/>
      <c r="R77" s="328"/>
      <c r="S77" s="283"/>
      <c r="T77" s="283"/>
      <c r="U77" s="191" t="s">
        <v>677</v>
      </c>
      <c r="V77" s="183"/>
      <c r="W77" s="183"/>
      <c r="X77" s="183"/>
      <c r="Y77" s="183"/>
      <c r="Z77" s="183"/>
      <c r="AA77" s="181"/>
      <c r="AB77" s="181"/>
      <c r="AC77" s="181"/>
      <c r="AD77" s="181"/>
      <c r="AE77" s="181"/>
      <c r="AF77" s="181"/>
      <c r="AG77" s="307"/>
      <c r="AH77" s="353" t="s">
        <v>1757</v>
      </c>
      <c r="AI77" s="530">
        <f>$AI$7</f>
        <v>0.97</v>
      </c>
      <c r="AJ77" s="617"/>
      <c r="AK77" s="12"/>
      <c r="AL77" s="12"/>
      <c r="AM77" s="41">
        <f>ROUND(Q76*AI77,0)</f>
        <v>720</v>
      </c>
      <c r="AN77" s="53"/>
    </row>
    <row r="78" spans="1:40" ht="16.5" customHeight="1">
      <c r="A78" s="14">
        <v>54</v>
      </c>
      <c r="B78" s="15">
        <v>5121</v>
      </c>
      <c r="C78" s="80" t="s">
        <v>1967</v>
      </c>
      <c r="D78" s="634"/>
      <c r="E78" s="637"/>
      <c r="F78" s="635"/>
      <c r="G78" s="636"/>
      <c r="H78" s="633"/>
      <c r="I78" s="632"/>
      <c r="J78" s="632"/>
      <c r="K78" s="632"/>
      <c r="L78" s="557"/>
      <c r="M78" s="43" t="s">
        <v>678</v>
      </c>
      <c r="N78" s="21"/>
      <c r="O78" s="21"/>
      <c r="P78" s="21"/>
      <c r="Q78" s="616">
        <v>808</v>
      </c>
      <c r="R78" s="616"/>
      <c r="S78" s="2" t="s">
        <v>1249</v>
      </c>
      <c r="T78" s="89"/>
      <c r="U78" s="190"/>
      <c r="V78" s="181"/>
      <c r="W78" s="181"/>
      <c r="X78" s="181"/>
      <c r="Y78" s="181"/>
      <c r="Z78" s="181"/>
      <c r="AA78" s="181"/>
      <c r="AB78" s="181"/>
      <c r="AC78" s="181"/>
      <c r="AD78" s="181"/>
      <c r="AE78" s="181"/>
      <c r="AF78" s="181"/>
      <c r="AG78" s="307"/>
      <c r="AH78" s="307"/>
      <c r="AI78" s="39"/>
      <c r="AJ78" s="39"/>
      <c r="AK78" s="39"/>
      <c r="AL78" s="39"/>
      <c r="AM78" s="41">
        <f>ROUND(Q78,0)</f>
        <v>808</v>
      </c>
      <c r="AN78" s="53"/>
    </row>
    <row r="79" spans="1:40" ht="16.5" customHeight="1">
      <c r="A79" s="14">
        <v>54</v>
      </c>
      <c r="B79" s="15">
        <v>5123</v>
      </c>
      <c r="C79" s="80" t="s">
        <v>1968</v>
      </c>
      <c r="D79" s="634"/>
      <c r="E79" s="637"/>
      <c r="F79" s="635"/>
      <c r="G79" s="636"/>
      <c r="H79" s="633"/>
      <c r="I79" s="632"/>
      <c r="J79" s="632"/>
      <c r="K79" s="632"/>
      <c r="L79" s="557"/>
      <c r="M79" s="44"/>
      <c r="N79" s="25"/>
      <c r="O79" s="25"/>
      <c r="P79" s="25"/>
      <c r="Q79" s="329"/>
      <c r="R79" s="329"/>
      <c r="S79" s="25"/>
      <c r="T79" s="54"/>
      <c r="U79" s="191" t="s">
        <v>677</v>
      </c>
      <c r="V79" s="183"/>
      <c r="W79" s="183"/>
      <c r="X79" s="183"/>
      <c r="Y79" s="183"/>
      <c r="Z79" s="183"/>
      <c r="AA79" s="181"/>
      <c r="AB79" s="181"/>
      <c r="AC79" s="181"/>
      <c r="AD79" s="181"/>
      <c r="AE79" s="181"/>
      <c r="AF79" s="181"/>
      <c r="AG79" s="307"/>
      <c r="AH79" s="355" t="s">
        <v>1757</v>
      </c>
      <c r="AI79" s="574">
        <f>$AI$7</f>
        <v>0.97</v>
      </c>
      <c r="AJ79" s="591"/>
      <c r="AK79" s="39"/>
      <c r="AL79" s="39"/>
      <c r="AM79" s="41">
        <f>ROUND(Q78*AI79,0)</f>
        <v>784</v>
      </c>
      <c r="AN79" s="53"/>
    </row>
    <row r="80" spans="1:40" ht="16.5" customHeight="1">
      <c r="A80" s="14">
        <v>54</v>
      </c>
      <c r="B80" s="15">
        <v>5131</v>
      </c>
      <c r="C80" s="80" t="s">
        <v>1969</v>
      </c>
      <c r="D80" s="634"/>
      <c r="E80" s="637"/>
      <c r="F80" s="635"/>
      <c r="G80" s="636"/>
      <c r="H80" s="57" t="s">
        <v>1283</v>
      </c>
      <c r="I80" s="283"/>
      <c r="J80" s="283"/>
      <c r="K80" s="283"/>
      <c r="L80" s="284"/>
      <c r="M80" s="57" t="s">
        <v>697</v>
      </c>
      <c r="N80" s="283"/>
      <c r="O80" s="283"/>
      <c r="P80" s="283"/>
      <c r="Q80" s="537">
        <v>879</v>
      </c>
      <c r="R80" s="537"/>
      <c r="S80" s="10" t="s">
        <v>1249</v>
      </c>
      <c r="T80" s="283"/>
      <c r="U80" s="190"/>
      <c r="V80" s="181"/>
      <c r="W80" s="181"/>
      <c r="X80" s="181"/>
      <c r="Y80" s="181"/>
      <c r="Z80" s="181"/>
      <c r="AA80" s="181"/>
      <c r="AB80" s="181"/>
      <c r="AC80" s="181"/>
      <c r="AD80" s="181"/>
      <c r="AE80" s="181"/>
      <c r="AF80" s="181"/>
      <c r="AG80" s="307"/>
      <c r="AH80" s="307"/>
      <c r="AI80" s="39"/>
      <c r="AJ80" s="39"/>
      <c r="AK80" s="39"/>
      <c r="AL80" s="39"/>
      <c r="AM80" s="41">
        <f>ROUND(Q80,0)</f>
        <v>879</v>
      </c>
      <c r="AN80" s="53"/>
    </row>
    <row r="81" spans="1:40" ht="16.5" customHeight="1">
      <c r="A81" s="14">
        <v>54</v>
      </c>
      <c r="B81" s="15">
        <v>5133</v>
      </c>
      <c r="C81" s="80" t="s">
        <v>1970</v>
      </c>
      <c r="D81" s="634"/>
      <c r="E81" s="637"/>
      <c r="F81" s="635"/>
      <c r="G81" s="636"/>
      <c r="H81" s="57"/>
      <c r="I81" s="283"/>
      <c r="J81" s="283"/>
      <c r="K81" s="283"/>
      <c r="L81" s="284"/>
      <c r="M81" s="57"/>
      <c r="N81" s="283"/>
      <c r="O81" s="283"/>
      <c r="P81" s="283"/>
      <c r="Q81" s="328"/>
      <c r="R81" s="328"/>
      <c r="S81" s="283"/>
      <c r="T81" s="283"/>
      <c r="U81" s="191" t="s">
        <v>698</v>
      </c>
      <c r="V81" s="183"/>
      <c r="W81" s="183"/>
      <c r="X81" s="183"/>
      <c r="Y81" s="183"/>
      <c r="Z81" s="183"/>
      <c r="AA81" s="181"/>
      <c r="AB81" s="181"/>
      <c r="AC81" s="181"/>
      <c r="AD81" s="181"/>
      <c r="AE81" s="181"/>
      <c r="AF81" s="181"/>
      <c r="AG81" s="307"/>
      <c r="AH81" s="355" t="s">
        <v>1757</v>
      </c>
      <c r="AI81" s="574">
        <f>$AI$7</f>
        <v>0.97</v>
      </c>
      <c r="AJ81" s="591"/>
      <c r="AK81" s="39"/>
      <c r="AL81" s="39"/>
      <c r="AM81" s="41">
        <f>ROUND(Q80*AI81,0)</f>
        <v>853</v>
      </c>
      <c r="AN81" s="53"/>
    </row>
    <row r="82" spans="1:40" ht="16.5" customHeight="1">
      <c r="A82" s="14">
        <v>54</v>
      </c>
      <c r="B82" s="15">
        <v>5141</v>
      </c>
      <c r="C82" s="80" t="s">
        <v>1971</v>
      </c>
      <c r="D82" s="634"/>
      <c r="E82" s="431"/>
      <c r="F82" s="432"/>
      <c r="G82" s="433"/>
      <c r="H82" s="57"/>
      <c r="I82" s="283"/>
      <c r="J82" s="283"/>
      <c r="K82" s="283"/>
      <c r="L82" s="284"/>
      <c r="M82" s="43" t="s">
        <v>699</v>
      </c>
      <c r="N82" s="21"/>
      <c r="O82" s="21"/>
      <c r="P82" s="21"/>
      <c r="Q82" s="616">
        <v>946</v>
      </c>
      <c r="R82" s="616"/>
      <c r="S82" s="2" t="s">
        <v>1249</v>
      </c>
      <c r="T82" s="89"/>
      <c r="U82" s="190"/>
      <c r="V82" s="181"/>
      <c r="W82" s="181"/>
      <c r="X82" s="181"/>
      <c r="Y82" s="181"/>
      <c r="Z82" s="181"/>
      <c r="AA82" s="181"/>
      <c r="AB82" s="181"/>
      <c r="AC82" s="181"/>
      <c r="AD82" s="181"/>
      <c r="AE82" s="181"/>
      <c r="AF82" s="181"/>
      <c r="AG82" s="307"/>
      <c r="AH82" s="307"/>
      <c r="AI82" s="39"/>
      <c r="AJ82" s="39"/>
      <c r="AK82" s="39"/>
      <c r="AL82" s="39"/>
      <c r="AM82" s="41">
        <f>ROUND(Q82,0)</f>
        <v>946</v>
      </c>
      <c r="AN82" s="53"/>
    </row>
    <row r="83" spans="1:40" ht="16.5" customHeight="1">
      <c r="A83" s="14">
        <v>54</v>
      </c>
      <c r="B83" s="15">
        <v>5143</v>
      </c>
      <c r="C83" s="80" t="s">
        <v>1972</v>
      </c>
      <c r="D83" s="634"/>
      <c r="E83" s="431"/>
      <c r="F83" s="432"/>
      <c r="G83" s="433"/>
      <c r="H83" s="57"/>
      <c r="I83" s="283"/>
      <c r="J83" s="283"/>
      <c r="K83" s="283"/>
      <c r="L83" s="284"/>
      <c r="M83" s="44"/>
      <c r="N83" s="25"/>
      <c r="O83" s="25"/>
      <c r="P83" s="25"/>
      <c r="Q83" s="329"/>
      <c r="R83" s="329"/>
      <c r="S83" s="25"/>
      <c r="T83" s="54"/>
      <c r="U83" s="191" t="s">
        <v>698</v>
      </c>
      <c r="V83" s="183"/>
      <c r="W83" s="183"/>
      <c r="X83" s="183"/>
      <c r="Y83" s="183"/>
      <c r="Z83" s="183"/>
      <c r="AA83" s="181"/>
      <c r="AB83" s="181"/>
      <c r="AC83" s="181"/>
      <c r="AD83" s="181"/>
      <c r="AE83" s="181"/>
      <c r="AF83" s="181"/>
      <c r="AG83" s="307"/>
      <c r="AH83" s="355" t="s">
        <v>1757</v>
      </c>
      <c r="AI83" s="574">
        <f>$AI$7</f>
        <v>0.97</v>
      </c>
      <c r="AJ83" s="591"/>
      <c r="AK83" s="39"/>
      <c r="AL83" s="39"/>
      <c r="AM83" s="41">
        <f>ROUND(Q82*AI83,0)</f>
        <v>918</v>
      </c>
      <c r="AN83" s="53"/>
    </row>
    <row r="84" spans="1:40" ht="16.5" customHeight="1">
      <c r="A84" s="14">
        <v>54</v>
      </c>
      <c r="B84" s="15">
        <v>5151</v>
      </c>
      <c r="C84" s="80" t="s">
        <v>1973</v>
      </c>
      <c r="D84" s="634"/>
      <c r="E84" s="431"/>
      <c r="F84" s="432"/>
      <c r="G84" s="433"/>
      <c r="H84" s="57"/>
      <c r="I84" s="283"/>
      <c r="J84" s="283"/>
      <c r="K84" s="283"/>
      <c r="L84" s="284"/>
      <c r="M84" s="57" t="s">
        <v>700</v>
      </c>
      <c r="N84" s="283"/>
      <c r="O84" s="283"/>
      <c r="P84" s="283"/>
      <c r="Q84" s="537">
        <v>1012</v>
      </c>
      <c r="R84" s="537"/>
      <c r="S84" s="10" t="s">
        <v>1249</v>
      </c>
      <c r="T84" s="283"/>
      <c r="U84" s="190"/>
      <c r="V84" s="181"/>
      <c r="W84" s="181"/>
      <c r="X84" s="181"/>
      <c r="Y84" s="181"/>
      <c r="Z84" s="181"/>
      <c r="AA84" s="181"/>
      <c r="AB84" s="181"/>
      <c r="AC84" s="181"/>
      <c r="AD84" s="181"/>
      <c r="AE84" s="181"/>
      <c r="AF84" s="181"/>
      <c r="AG84" s="307"/>
      <c r="AH84" s="307"/>
      <c r="AI84" s="39"/>
      <c r="AJ84" s="39"/>
      <c r="AK84" s="39"/>
      <c r="AL84" s="39"/>
      <c r="AM84" s="41">
        <f>ROUND(Q84,0)</f>
        <v>1012</v>
      </c>
      <c r="AN84" s="53"/>
    </row>
    <row r="85" spans="1:40" ht="16.5" customHeight="1">
      <c r="A85" s="14">
        <v>54</v>
      </c>
      <c r="B85" s="15">
        <v>5153</v>
      </c>
      <c r="C85" s="80" t="s">
        <v>1974</v>
      </c>
      <c r="D85" s="634"/>
      <c r="E85" s="431"/>
      <c r="F85" s="432"/>
      <c r="G85" s="433"/>
      <c r="H85" s="44"/>
      <c r="I85" s="283"/>
      <c r="J85" s="283"/>
      <c r="K85" s="283"/>
      <c r="L85" s="284"/>
      <c r="M85" s="57"/>
      <c r="N85" s="283"/>
      <c r="O85" s="283"/>
      <c r="P85" s="283"/>
      <c r="Q85" s="328"/>
      <c r="R85" s="328"/>
      <c r="S85" s="283"/>
      <c r="T85" s="283"/>
      <c r="U85" s="191" t="s">
        <v>698</v>
      </c>
      <c r="V85" s="183"/>
      <c r="W85" s="183"/>
      <c r="X85" s="183"/>
      <c r="Y85" s="183"/>
      <c r="Z85" s="183"/>
      <c r="AA85" s="181"/>
      <c r="AB85" s="181"/>
      <c r="AC85" s="181"/>
      <c r="AD85" s="181"/>
      <c r="AE85" s="181"/>
      <c r="AF85" s="181"/>
      <c r="AG85" s="307"/>
      <c r="AH85" s="355" t="s">
        <v>1757</v>
      </c>
      <c r="AI85" s="574">
        <f>$AI$7</f>
        <v>0.97</v>
      </c>
      <c r="AJ85" s="591"/>
      <c r="AK85" s="39"/>
      <c r="AL85" s="39"/>
      <c r="AM85" s="41">
        <f>ROUND(Q84*AI85,0)</f>
        <v>982</v>
      </c>
      <c r="AN85" s="53"/>
    </row>
    <row r="86" spans="1:40" ht="16.5" customHeight="1">
      <c r="A86" s="14">
        <v>54</v>
      </c>
      <c r="B86" s="15">
        <v>5115</v>
      </c>
      <c r="C86" s="80" t="s">
        <v>1610</v>
      </c>
      <c r="D86" s="634"/>
      <c r="E86" s="162"/>
      <c r="F86" s="163"/>
      <c r="G86" s="284"/>
      <c r="H86" s="109" t="s">
        <v>701</v>
      </c>
      <c r="I86" s="21"/>
      <c r="J86" s="21"/>
      <c r="K86" s="21"/>
      <c r="L86" s="89"/>
      <c r="M86" s="43" t="s">
        <v>1282</v>
      </c>
      <c r="N86" s="21"/>
      <c r="O86" s="21"/>
      <c r="P86" s="21"/>
      <c r="Q86" s="616">
        <v>793</v>
      </c>
      <c r="R86" s="616"/>
      <c r="S86" s="2" t="s">
        <v>1249</v>
      </c>
      <c r="T86" s="21"/>
      <c r="U86" s="190"/>
      <c r="V86" s="181"/>
      <c r="W86" s="181"/>
      <c r="X86" s="181"/>
      <c r="Y86" s="181"/>
      <c r="Z86" s="181"/>
      <c r="AA86" s="181"/>
      <c r="AB86" s="181"/>
      <c r="AC86" s="181"/>
      <c r="AD86" s="181"/>
      <c r="AE86" s="181"/>
      <c r="AF86" s="181"/>
      <c r="AG86" s="307"/>
      <c r="AH86" s="307"/>
      <c r="AI86" s="39"/>
      <c r="AJ86" s="39"/>
      <c r="AK86" s="39"/>
      <c r="AL86" s="39"/>
      <c r="AM86" s="41">
        <f>ROUND(Q86,0)</f>
        <v>793</v>
      </c>
      <c r="AN86" s="53"/>
    </row>
    <row r="87" spans="1:40" ht="16.5" customHeight="1">
      <c r="A87" s="14">
        <v>54</v>
      </c>
      <c r="B87" s="15">
        <v>5117</v>
      </c>
      <c r="C87" s="80" t="s">
        <v>1611</v>
      </c>
      <c r="D87" s="634"/>
      <c r="E87" s="390"/>
      <c r="F87" s="391"/>
      <c r="G87" s="391"/>
      <c r="H87" s="610" t="s">
        <v>1586</v>
      </c>
      <c r="I87" s="632"/>
      <c r="J87" s="632"/>
      <c r="K87" s="632"/>
      <c r="L87" s="557"/>
      <c r="M87" s="57"/>
      <c r="N87" s="283"/>
      <c r="O87" s="283"/>
      <c r="P87" s="283"/>
      <c r="Q87" s="328"/>
      <c r="R87" s="328"/>
      <c r="S87" s="283"/>
      <c r="T87" s="283"/>
      <c r="U87" s="191" t="s">
        <v>677</v>
      </c>
      <c r="V87" s="183"/>
      <c r="W87" s="183"/>
      <c r="X87" s="183"/>
      <c r="Y87" s="183"/>
      <c r="Z87" s="183"/>
      <c r="AA87" s="181"/>
      <c r="AB87" s="181"/>
      <c r="AC87" s="181"/>
      <c r="AD87" s="181"/>
      <c r="AE87" s="181"/>
      <c r="AF87" s="181"/>
      <c r="AG87" s="307"/>
      <c r="AH87" s="355" t="s">
        <v>1757</v>
      </c>
      <c r="AI87" s="574">
        <f>$AI$7</f>
        <v>0.97</v>
      </c>
      <c r="AJ87" s="591"/>
      <c r="AK87" s="39"/>
      <c r="AL87" s="39"/>
      <c r="AM87" s="41">
        <f>ROUND(Q86*AI87,0)</f>
        <v>769</v>
      </c>
      <c r="AN87" s="53"/>
    </row>
    <row r="88" spans="1:40" ht="16.5" customHeight="1">
      <c r="A88" s="14">
        <v>54</v>
      </c>
      <c r="B88" s="15">
        <v>5125</v>
      </c>
      <c r="C88" s="80" t="s">
        <v>1612</v>
      </c>
      <c r="D88" s="634"/>
      <c r="E88" s="390"/>
      <c r="F88" s="391"/>
      <c r="G88" s="391"/>
      <c r="H88" s="633"/>
      <c r="I88" s="632"/>
      <c r="J88" s="632"/>
      <c r="K88" s="632"/>
      <c r="L88" s="557"/>
      <c r="M88" s="43" t="s">
        <v>678</v>
      </c>
      <c r="N88" s="21"/>
      <c r="O88" s="21"/>
      <c r="P88" s="21"/>
      <c r="Q88" s="616">
        <v>857</v>
      </c>
      <c r="R88" s="616"/>
      <c r="S88" s="2" t="s">
        <v>1249</v>
      </c>
      <c r="T88" s="89"/>
      <c r="U88" s="190"/>
      <c r="V88" s="181"/>
      <c r="W88" s="181"/>
      <c r="X88" s="181"/>
      <c r="Y88" s="181"/>
      <c r="Z88" s="181"/>
      <c r="AA88" s="181"/>
      <c r="AB88" s="181"/>
      <c r="AC88" s="181"/>
      <c r="AD88" s="181"/>
      <c r="AE88" s="181"/>
      <c r="AF88" s="181"/>
      <c r="AG88" s="307"/>
      <c r="AH88" s="307"/>
      <c r="AI88" s="39"/>
      <c r="AJ88" s="39"/>
      <c r="AK88" s="39"/>
      <c r="AL88" s="39"/>
      <c r="AM88" s="41">
        <f>ROUND(Q88,0)</f>
        <v>857</v>
      </c>
      <c r="AN88" s="53"/>
    </row>
    <row r="89" spans="1:40" ht="16.5" customHeight="1">
      <c r="A89" s="14">
        <v>54</v>
      </c>
      <c r="B89" s="15">
        <v>5127</v>
      </c>
      <c r="C89" s="80" t="s">
        <v>1613</v>
      </c>
      <c r="D89" s="634"/>
      <c r="E89" s="57"/>
      <c r="F89" s="283"/>
      <c r="G89" s="283"/>
      <c r="H89" s="633"/>
      <c r="I89" s="632"/>
      <c r="J89" s="632"/>
      <c r="K89" s="632"/>
      <c r="L89" s="557"/>
      <c r="M89" s="44"/>
      <c r="N89" s="25"/>
      <c r="O89" s="25"/>
      <c r="P89" s="25"/>
      <c r="Q89" s="329"/>
      <c r="R89" s="329"/>
      <c r="S89" s="25"/>
      <c r="T89" s="54"/>
      <c r="U89" s="191" t="s">
        <v>677</v>
      </c>
      <c r="V89" s="183"/>
      <c r="W89" s="183"/>
      <c r="X89" s="183"/>
      <c r="Y89" s="183"/>
      <c r="Z89" s="183"/>
      <c r="AA89" s="181"/>
      <c r="AB89" s="181"/>
      <c r="AC89" s="181"/>
      <c r="AD89" s="181"/>
      <c r="AE89" s="181"/>
      <c r="AF89" s="181"/>
      <c r="AG89" s="307"/>
      <c r="AH89" s="355" t="s">
        <v>1757</v>
      </c>
      <c r="AI89" s="574">
        <f>$AI$7</f>
        <v>0.97</v>
      </c>
      <c r="AJ89" s="591"/>
      <c r="AK89" s="39"/>
      <c r="AL89" s="39"/>
      <c r="AM89" s="41">
        <f>ROUND(Q88*AI89,0)</f>
        <v>831</v>
      </c>
      <c r="AN89" s="53"/>
    </row>
    <row r="90" spans="1:40" ht="16.5" customHeight="1">
      <c r="A90" s="14">
        <v>54</v>
      </c>
      <c r="B90" s="15">
        <v>5135</v>
      </c>
      <c r="C90" s="80" t="s">
        <v>1614</v>
      </c>
      <c r="D90" s="634"/>
      <c r="E90" s="81"/>
      <c r="F90" s="82"/>
      <c r="G90" s="82"/>
      <c r="H90" s="522" t="s">
        <v>684</v>
      </c>
      <c r="I90" s="511"/>
      <c r="J90" s="511"/>
      <c r="K90" s="511"/>
      <c r="L90" s="512"/>
      <c r="M90" s="57" t="s">
        <v>679</v>
      </c>
      <c r="N90" s="283"/>
      <c r="O90" s="283"/>
      <c r="P90" s="283"/>
      <c r="Q90" s="537">
        <v>928</v>
      </c>
      <c r="R90" s="537"/>
      <c r="S90" s="10" t="s">
        <v>1249</v>
      </c>
      <c r="T90" s="283"/>
      <c r="U90" s="190"/>
      <c r="V90" s="181"/>
      <c r="W90" s="181"/>
      <c r="X90" s="181"/>
      <c r="Y90" s="181"/>
      <c r="Z90" s="181"/>
      <c r="AA90" s="181"/>
      <c r="AB90" s="181"/>
      <c r="AC90" s="181"/>
      <c r="AD90" s="181"/>
      <c r="AE90" s="181"/>
      <c r="AF90" s="181"/>
      <c r="AG90" s="307"/>
      <c r="AH90" s="307"/>
      <c r="AI90" s="39"/>
      <c r="AJ90" s="39"/>
      <c r="AK90" s="39"/>
      <c r="AL90" s="39"/>
      <c r="AM90" s="41">
        <f>ROUND(Q90,0)</f>
        <v>928</v>
      </c>
      <c r="AN90" s="53"/>
    </row>
    <row r="91" spans="1:40" ht="16.5" customHeight="1">
      <c r="A91" s="14">
        <v>54</v>
      </c>
      <c r="B91" s="15">
        <v>5137</v>
      </c>
      <c r="C91" s="80" t="s">
        <v>1615</v>
      </c>
      <c r="D91" s="634"/>
      <c r="E91" s="81"/>
      <c r="F91" s="82"/>
      <c r="G91" s="82"/>
      <c r="H91" s="522"/>
      <c r="I91" s="511"/>
      <c r="J91" s="511"/>
      <c r="K91" s="511"/>
      <c r="L91" s="512"/>
      <c r="M91" s="57"/>
      <c r="N91" s="283"/>
      <c r="O91" s="283"/>
      <c r="P91" s="283"/>
      <c r="Q91" s="328"/>
      <c r="R91" s="328"/>
      <c r="S91" s="283"/>
      <c r="T91" s="283"/>
      <c r="U91" s="191" t="s">
        <v>677</v>
      </c>
      <c r="V91" s="183"/>
      <c r="W91" s="183"/>
      <c r="X91" s="183"/>
      <c r="Y91" s="183"/>
      <c r="Z91" s="183"/>
      <c r="AA91" s="181"/>
      <c r="AB91" s="181"/>
      <c r="AC91" s="181"/>
      <c r="AD91" s="181"/>
      <c r="AE91" s="181"/>
      <c r="AF91" s="181"/>
      <c r="AG91" s="307"/>
      <c r="AH91" s="355" t="s">
        <v>1757</v>
      </c>
      <c r="AI91" s="574">
        <f>$AI$7</f>
        <v>0.97</v>
      </c>
      <c r="AJ91" s="591"/>
      <c r="AK91" s="39"/>
      <c r="AL91" s="39"/>
      <c r="AM91" s="41">
        <f>ROUND(Q90*AI91,0)</f>
        <v>900</v>
      </c>
      <c r="AN91" s="53"/>
    </row>
    <row r="92" spans="1:40" ht="16.5" customHeight="1">
      <c r="A92" s="14">
        <v>54</v>
      </c>
      <c r="B92" s="15">
        <v>5145</v>
      </c>
      <c r="C92" s="80" t="s">
        <v>1616</v>
      </c>
      <c r="D92" s="634"/>
      <c r="E92" s="81"/>
      <c r="F92" s="82"/>
      <c r="G92" s="82"/>
      <c r="H92" s="522"/>
      <c r="I92" s="511"/>
      <c r="J92" s="511"/>
      <c r="K92" s="511"/>
      <c r="L92" s="512"/>
      <c r="M92" s="43" t="s">
        <v>680</v>
      </c>
      <c r="N92" s="21"/>
      <c r="O92" s="21"/>
      <c r="P92" s="21"/>
      <c r="Q92" s="616">
        <v>994</v>
      </c>
      <c r="R92" s="616"/>
      <c r="S92" s="2" t="s">
        <v>1249</v>
      </c>
      <c r="T92" s="89"/>
      <c r="U92" s="190"/>
      <c r="V92" s="181"/>
      <c r="W92" s="181"/>
      <c r="X92" s="181"/>
      <c r="Y92" s="181"/>
      <c r="Z92" s="181"/>
      <c r="AA92" s="181"/>
      <c r="AB92" s="181"/>
      <c r="AC92" s="181"/>
      <c r="AD92" s="181"/>
      <c r="AE92" s="181"/>
      <c r="AF92" s="181"/>
      <c r="AG92" s="307"/>
      <c r="AH92" s="307"/>
      <c r="AI92" s="39"/>
      <c r="AJ92" s="39"/>
      <c r="AK92" s="39"/>
      <c r="AL92" s="39"/>
      <c r="AM92" s="41">
        <f>ROUND(Q92,0)</f>
        <v>994</v>
      </c>
      <c r="AN92" s="53"/>
    </row>
    <row r="93" spans="1:40" ht="16.5" customHeight="1">
      <c r="A93" s="14">
        <v>54</v>
      </c>
      <c r="B93" s="15">
        <v>5147</v>
      </c>
      <c r="C93" s="80" t="s">
        <v>1617</v>
      </c>
      <c r="D93" s="634"/>
      <c r="E93" s="81"/>
      <c r="F93" s="82"/>
      <c r="G93" s="82"/>
      <c r="H93" s="57"/>
      <c r="I93" s="283"/>
      <c r="J93" s="283"/>
      <c r="K93" s="283"/>
      <c r="L93" s="284"/>
      <c r="M93" s="44"/>
      <c r="N93" s="25"/>
      <c r="O93" s="25"/>
      <c r="P93" s="25"/>
      <c r="Q93" s="329"/>
      <c r="R93" s="329"/>
      <c r="S93" s="25"/>
      <c r="T93" s="54"/>
      <c r="U93" s="191" t="s">
        <v>677</v>
      </c>
      <c r="V93" s="183"/>
      <c r="W93" s="183"/>
      <c r="X93" s="183"/>
      <c r="Y93" s="183"/>
      <c r="Z93" s="183"/>
      <c r="AA93" s="181"/>
      <c r="AB93" s="181"/>
      <c r="AC93" s="181"/>
      <c r="AD93" s="181"/>
      <c r="AE93" s="181"/>
      <c r="AF93" s="181"/>
      <c r="AG93" s="307"/>
      <c r="AH93" s="355" t="s">
        <v>1757</v>
      </c>
      <c r="AI93" s="574">
        <f>$AI$7</f>
        <v>0.97</v>
      </c>
      <c r="AJ93" s="591"/>
      <c r="AK93" s="39"/>
      <c r="AL93" s="39"/>
      <c r="AM93" s="41">
        <f>ROUND(Q92*AI93,0)</f>
        <v>964</v>
      </c>
      <c r="AN93" s="53"/>
    </row>
    <row r="94" spans="1:40" ht="16.5" customHeight="1">
      <c r="A94" s="14">
        <v>54</v>
      </c>
      <c r="B94" s="15">
        <v>5155</v>
      </c>
      <c r="C94" s="80" t="s">
        <v>1618</v>
      </c>
      <c r="D94" s="634"/>
      <c r="E94" s="81"/>
      <c r="F94" s="82"/>
      <c r="G94" s="82"/>
      <c r="H94" s="57"/>
      <c r="I94" s="283"/>
      <c r="J94" s="283"/>
      <c r="K94" s="283"/>
      <c r="L94" s="284"/>
      <c r="M94" s="57" t="s">
        <v>681</v>
      </c>
      <c r="N94" s="283"/>
      <c r="O94" s="283"/>
      <c r="P94" s="283"/>
      <c r="Q94" s="537">
        <v>1059</v>
      </c>
      <c r="R94" s="537"/>
      <c r="S94" s="10" t="s">
        <v>1249</v>
      </c>
      <c r="T94" s="283"/>
      <c r="U94" s="190"/>
      <c r="V94" s="181"/>
      <c r="W94" s="181"/>
      <c r="X94" s="181"/>
      <c r="Y94" s="181"/>
      <c r="Z94" s="181"/>
      <c r="AA94" s="181"/>
      <c r="AB94" s="181"/>
      <c r="AC94" s="181"/>
      <c r="AD94" s="181"/>
      <c r="AE94" s="181"/>
      <c r="AF94" s="181"/>
      <c r="AG94" s="307"/>
      <c r="AH94" s="307"/>
      <c r="AI94" s="39"/>
      <c r="AJ94" s="39"/>
      <c r="AK94" s="39"/>
      <c r="AL94" s="39"/>
      <c r="AM94" s="41">
        <f>ROUND(Q94,0)</f>
        <v>1059</v>
      </c>
      <c r="AN94" s="53"/>
    </row>
    <row r="95" spans="1:40" ht="16.5" customHeight="1">
      <c r="A95" s="14">
        <v>54</v>
      </c>
      <c r="B95" s="15">
        <v>5157</v>
      </c>
      <c r="C95" s="80" t="s">
        <v>1619</v>
      </c>
      <c r="D95" s="628"/>
      <c r="E95" s="81"/>
      <c r="F95" s="82"/>
      <c r="G95" s="82"/>
      <c r="H95" s="44"/>
      <c r="I95" s="283"/>
      <c r="J95" s="283"/>
      <c r="K95" s="283"/>
      <c r="L95" s="284"/>
      <c r="M95" s="44"/>
      <c r="N95" s="25"/>
      <c r="O95" s="25"/>
      <c r="P95" s="25"/>
      <c r="Q95" s="329"/>
      <c r="R95" s="329"/>
      <c r="S95" s="25"/>
      <c r="T95" s="25"/>
      <c r="U95" s="191" t="s">
        <v>677</v>
      </c>
      <c r="V95" s="183"/>
      <c r="W95" s="183"/>
      <c r="X95" s="183"/>
      <c r="Y95" s="183"/>
      <c r="Z95" s="183"/>
      <c r="AA95" s="181"/>
      <c r="AB95" s="181"/>
      <c r="AC95" s="181"/>
      <c r="AD95" s="181"/>
      <c r="AE95" s="181"/>
      <c r="AF95" s="181"/>
      <c r="AG95" s="307"/>
      <c r="AH95" s="355" t="s">
        <v>1757</v>
      </c>
      <c r="AI95" s="574">
        <f>$AI$7</f>
        <v>0.97</v>
      </c>
      <c r="AJ95" s="591"/>
      <c r="AK95" s="39"/>
      <c r="AL95" s="39"/>
      <c r="AM95" s="41">
        <f>ROUND(Q94*AI95,0)</f>
        <v>1027</v>
      </c>
      <c r="AN95" s="53"/>
    </row>
    <row r="96" spans="1:40" ht="16.5" customHeight="1">
      <c r="A96" s="14">
        <v>54</v>
      </c>
      <c r="B96" s="15">
        <v>4311</v>
      </c>
      <c r="C96" s="80" t="s">
        <v>1626</v>
      </c>
      <c r="D96" s="398"/>
      <c r="E96" s="162"/>
      <c r="F96" s="163"/>
      <c r="G96" s="284"/>
      <c r="H96" s="109" t="s">
        <v>998</v>
      </c>
      <c r="I96" s="21"/>
      <c r="J96" s="21"/>
      <c r="K96" s="21"/>
      <c r="L96" s="89"/>
      <c r="M96" s="43" t="s">
        <v>1282</v>
      </c>
      <c r="N96" s="21"/>
      <c r="O96" s="21"/>
      <c r="P96" s="21"/>
      <c r="Q96" s="616">
        <v>784</v>
      </c>
      <c r="R96" s="616"/>
      <c r="S96" s="2" t="s">
        <v>1249</v>
      </c>
      <c r="T96" s="21"/>
      <c r="U96" s="190"/>
      <c r="V96" s="181"/>
      <c r="W96" s="181"/>
      <c r="X96" s="181"/>
      <c r="Y96" s="181"/>
      <c r="Z96" s="181"/>
      <c r="AA96" s="181"/>
      <c r="AB96" s="181"/>
      <c r="AC96" s="181"/>
      <c r="AD96" s="181"/>
      <c r="AE96" s="181"/>
      <c r="AF96" s="181"/>
      <c r="AG96" s="307"/>
      <c r="AH96" s="307"/>
      <c r="AI96" s="39"/>
      <c r="AJ96" s="39"/>
      <c r="AK96" s="39"/>
      <c r="AL96" s="39"/>
      <c r="AM96" s="41">
        <f>ROUND(Q96,0)</f>
        <v>784</v>
      </c>
      <c r="AN96" s="53"/>
    </row>
    <row r="97" spans="1:40" ht="16.5" customHeight="1">
      <c r="A97" s="14">
        <v>54</v>
      </c>
      <c r="B97" s="15">
        <v>4312</v>
      </c>
      <c r="C97" s="80" t="s">
        <v>1627</v>
      </c>
      <c r="D97" s="398"/>
      <c r="E97" s="390"/>
      <c r="F97" s="391"/>
      <c r="G97" s="391"/>
      <c r="H97" s="610" t="s">
        <v>1587</v>
      </c>
      <c r="I97" s="632"/>
      <c r="J97" s="632"/>
      <c r="K97" s="632"/>
      <c r="L97" s="557"/>
      <c r="M97" s="57"/>
      <c r="N97" s="283"/>
      <c r="O97" s="283"/>
      <c r="P97" s="283"/>
      <c r="Q97" s="328"/>
      <c r="R97" s="328"/>
      <c r="S97" s="283"/>
      <c r="T97" s="283"/>
      <c r="U97" s="191" t="s">
        <v>677</v>
      </c>
      <c r="V97" s="183"/>
      <c r="W97" s="183"/>
      <c r="X97" s="183"/>
      <c r="Y97" s="183"/>
      <c r="Z97" s="183"/>
      <c r="AA97" s="181"/>
      <c r="AB97" s="181"/>
      <c r="AC97" s="181"/>
      <c r="AD97" s="181"/>
      <c r="AE97" s="181"/>
      <c r="AF97" s="181"/>
      <c r="AG97" s="307"/>
      <c r="AH97" s="355" t="s">
        <v>1757</v>
      </c>
      <c r="AI97" s="574">
        <f>$AI$7</f>
        <v>0.97</v>
      </c>
      <c r="AJ97" s="591"/>
      <c r="AK97" s="39"/>
      <c r="AL97" s="39"/>
      <c r="AM97" s="41">
        <f>ROUND(Q96*AI97,0)</f>
        <v>760</v>
      </c>
      <c r="AN97" s="53"/>
    </row>
    <row r="98" spans="1:40" ht="16.5" customHeight="1">
      <c r="A98" s="14">
        <v>54</v>
      </c>
      <c r="B98" s="15">
        <v>4313</v>
      </c>
      <c r="C98" s="80" t="s">
        <v>1628</v>
      </c>
      <c r="D98" s="398"/>
      <c r="E98" s="390"/>
      <c r="F98" s="391"/>
      <c r="G98" s="391"/>
      <c r="H98" s="633"/>
      <c r="I98" s="632"/>
      <c r="J98" s="632"/>
      <c r="K98" s="632"/>
      <c r="L98" s="557"/>
      <c r="M98" s="43" t="s">
        <v>678</v>
      </c>
      <c r="N98" s="21"/>
      <c r="O98" s="21"/>
      <c r="P98" s="21"/>
      <c r="Q98" s="616">
        <v>849</v>
      </c>
      <c r="R98" s="616"/>
      <c r="S98" s="2" t="s">
        <v>1249</v>
      </c>
      <c r="T98" s="89"/>
      <c r="U98" s="190"/>
      <c r="V98" s="181"/>
      <c r="W98" s="181"/>
      <c r="X98" s="181"/>
      <c r="Y98" s="181"/>
      <c r="Z98" s="181"/>
      <c r="AA98" s="181"/>
      <c r="AB98" s="181"/>
      <c r="AC98" s="181"/>
      <c r="AD98" s="181"/>
      <c r="AE98" s="181"/>
      <c r="AF98" s="181"/>
      <c r="AG98" s="307"/>
      <c r="AH98" s="307"/>
      <c r="AI98" s="39"/>
      <c r="AJ98" s="39"/>
      <c r="AK98" s="39"/>
      <c r="AL98" s="39"/>
      <c r="AM98" s="41">
        <f>ROUND(Q98,0)</f>
        <v>849</v>
      </c>
      <c r="AN98" s="53"/>
    </row>
    <row r="99" spans="1:40" ht="16.5" customHeight="1">
      <c r="A99" s="14">
        <v>54</v>
      </c>
      <c r="B99" s="15">
        <v>4314</v>
      </c>
      <c r="C99" s="80" t="s">
        <v>1629</v>
      </c>
      <c r="D99" s="398"/>
      <c r="E99" s="57"/>
      <c r="F99" s="283"/>
      <c r="G99" s="283"/>
      <c r="H99" s="633"/>
      <c r="I99" s="632"/>
      <c r="J99" s="632"/>
      <c r="K99" s="632"/>
      <c r="L99" s="557"/>
      <c r="M99" s="44"/>
      <c r="N99" s="25"/>
      <c r="O99" s="25"/>
      <c r="P99" s="25"/>
      <c r="Q99" s="329"/>
      <c r="R99" s="329"/>
      <c r="S99" s="25"/>
      <c r="T99" s="54"/>
      <c r="U99" s="191" t="s">
        <v>677</v>
      </c>
      <c r="V99" s="183"/>
      <c r="W99" s="183"/>
      <c r="X99" s="183"/>
      <c r="Y99" s="183"/>
      <c r="Z99" s="183"/>
      <c r="AA99" s="181"/>
      <c r="AB99" s="181"/>
      <c r="AC99" s="181"/>
      <c r="AD99" s="181"/>
      <c r="AE99" s="181"/>
      <c r="AF99" s="181"/>
      <c r="AG99" s="307"/>
      <c r="AH99" s="355" t="s">
        <v>1757</v>
      </c>
      <c r="AI99" s="574">
        <f>$AI$7</f>
        <v>0.97</v>
      </c>
      <c r="AJ99" s="591"/>
      <c r="AK99" s="39"/>
      <c r="AL99" s="39"/>
      <c r="AM99" s="41">
        <f>ROUND(Q98*AI99,0)</f>
        <v>824</v>
      </c>
      <c r="AN99" s="53"/>
    </row>
    <row r="100" spans="1:40" ht="16.5" customHeight="1">
      <c r="A100" s="14">
        <v>54</v>
      </c>
      <c r="B100" s="15">
        <v>4315</v>
      </c>
      <c r="C100" s="80" t="s">
        <v>1630</v>
      </c>
      <c r="D100" s="398"/>
      <c r="E100" s="81"/>
      <c r="F100" s="82"/>
      <c r="G100" s="82"/>
      <c r="H100" s="522" t="s">
        <v>687</v>
      </c>
      <c r="I100" s="511"/>
      <c r="J100" s="511"/>
      <c r="K100" s="511"/>
      <c r="L100" s="512"/>
      <c r="M100" s="57" t="s">
        <v>679</v>
      </c>
      <c r="N100" s="283"/>
      <c r="O100" s="283"/>
      <c r="P100" s="283"/>
      <c r="Q100" s="537">
        <v>918</v>
      </c>
      <c r="R100" s="537"/>
      <c r="S100" s="10" t="s">
        <v>1249</v>
      </c>
      <c r="T100" s="283"/>
      <c r="U100" s="190"/>
      <c r="V100" s="181"/>
      <c r="W100" s="181"/>
      <c r="X100" s="181"/>
      <c r="Y100" s="181"/>
      <c r="Z100" s="181"/>
      <c r="AA100" s="181"/>
      <c r="AB100" s="181"/>
      <c r="AC100" s="181"/>
      <c r="AD100" s="181"/>
      <c r="AE100" s="181"/>
      <c r="AF100" s="181"/>
      <c r="AG100" s="307"/>
      <c r="AH100" s="307"/>
      <c r="AI100" s="39"/>
      <c r="AJ100" s="39"/>
      <c r="AK100" s="39"/>
      <c r="AL100" s="39"/>
      <c r="AM100" s="41">
        <f>ROUND(Q100,0)</f>
        <v>918</v>
      </c>
      <c r="AN100" s="53"/>
    </row>
    <row r="101" spans="1:40" ht="16.5" customHeight="1">
      <c r="A101" s="14">
        <v>54</v>
      </c>
      <c r="B101" s="15">
        <v>4316</v>
      </c>
      <c r="C101" s="80" t="s">
        <v>1631</v>
      </c>
      <c r="D101" s="398"/>
      <c r="E101" s="81"/>
      <c r="F101" s="82"/>
      <c r="G101" s="82"/>
      <c r="H101" s="522"/>
      <c r="I101" s="511"/>
      <c r="J101" s="511"/>
      <c r="K101" s="511"/>
      <c r="L101" s="512"/>
      <c r="M101" s="57"/>
      <c r="N101" s="283"/>
      <c r="O101" s="283"/>
      <c r="P101" s="283"/>
      <c r="Q101" s="328"/>
      <c r="R101" s="328"/>
      <c r="S101" s="283"/>
      <c r="T101" s="283"/>
      <c r="U101" s="191" t="s">
        <v>677</v>
      </c>
      <c r="V101" s="183"/>
      <c r="W101" s="183"/>
      <c r="X101" s="183"/>
      <c r="Y101" s="183"/>
      <c r="Z101" s="183"/>
      <c r="AA101" s="181"/>
      <c r="AB101" s="181"/>
      <c r="AC101" s="181"/>
      <c r="AD101" s="181"/>
      <c r="AE101" s="181"/>
      <c r="AF101" s="181"/>
      <c r="AG101" s="307"/>
      <c r="AH101" s="355" t="s">
        <v>1757</v>
      </c>
      <c r="AI101" s="574">
        <f>$AI$7</f>
        <v>0.97</v>
      </c>
      <c r="AJ101" s="591"/>
      <c r="AK101" s="39"/>
      <c r="AL101" s="39"/>
      <c r="AM101" s="41">
        <f>ROUND(Q100*AI101,0)</f>
        <v>890</v>
      </c>
      <c r="AN101" s="53"/>
    </row>
    <row r="102" spans="1:40" ht="16.5" customHeight="1">
      <c r="A102" s="14">
        <v>54</v>
      </c>
      <c r="B102" s="15">
        <v>4317</v>
      </c>
      <c r="C102" s="80" t="s">
        <v>1632</v>
      </c>
      <c r="D102" s="398"/>
      <c r="E102" s="81"/>
      <c r="F102" s="82"/>
      <c r="G102" s="82"/>
      <c r="H102" s="522"/>
      <c r="I102" s="511"/>
      <c r="J102" s="511"/>
      <c r="K102" s="511"/>
      <c r="L102" s="512"/>
      <c r="M102" s="43" t="s">
        <v>680</v>
      </c>
      <c r="N102" s="21"/>
      <c r="O102" s="21"/>
      <c r="P102" s="21"/>
      <c r="Q102" s="616">
        <v>984</v>
      </c>
      <c r="R102" s="616"/>
      <c r="S102" s="2" t="s">
        <v>1249</v>
      </c>
      <c r="T102" s="89"/>
      <c r="U102" s="190"/>
      <c r="V102" s="181"/>
      <c r="W102" s="181"/>
      <c r="X102" s="181"/>
      <c r="Y102" s="181"/>
      <c r="Z102" s="181"/>
      <c r="AA102" s="181"/>
      <c r="AB102" s="181"/>
      <c r="AC102" s="181"/>
      <c r="AD102" s="181"/>
      <c r="AE102" s="181"/>
      <c r="AF102" s="181"/>
      <c r="AG102" s="307"/>
      <c r="AH102" s="307"/>
      <c r="AI102" s="39"/>
      <c r="AJ102" s="39"/>
      <c r="AK102" s="39"/>
      <c r="AL102" s="39"/>
      <c r="AM102" s="41">
        <f>ROUND(Q102,0)</f>
        <v>984</v>
      </c>
      <c r="AN102" s="53"/>
    </row>
    <row r="103" spans="1:40" ht="16.5" customHeight="1">
      <c r="A103" s="14">
        <v>54</v>
      </c>
      <c r="B103" s="15">
        <v>4318</v>
      </c>
      <c r="C103" s="80" t="s">
        <v>1633</v>
      </c>
      <c r="D103" s="398"/>
      <c r="E103" s="81"/>
      <c r="F103" s="82"/>
      <c r="G103" s="82"/>
      <c r="H103" s="57"/>
      <c r="I103" s="283"/>
      <c r="J103" s="283"/>
      <c r="K103" s="283"/>
      <c r="L103" s="284"/>
      <c r="M103" s="44"/>
      <c r="N103" s="25"/>
      <c r="O103" s="25"/>
      <c r="P103" s="25"/>
      <c r="Q103" s="329"/>
      <c r="R103" s="329"/>
      <c r="S103" s="25"/>
      <c r="T103" s="54"/>
      <c r="U103" s="191" t="s">
        <v>677</v>
      </c>
      <c r="V103" s="183"/>
      <c r="W103" s="183"/>
      <c r="X103" s="183"/>
      <c r="Y103" s="183"/>
      <c r="Z103" s="183"/>
      <c r="AA103" s="181"/>
      <c r="AB103" s="181"/>
      <c r="AC103" s="181"/>
      <c r="AD103" s="181"/>
      <c r="AE103" s="181"/>
      <c r="AF103" s="181"/>
      <c r="AG103" s="307"/>
      <c r="AH103" s="355" t="s">
        <v>1757</v>
      </c>
      <c r="AI103" s="574">
        <f>$AI$7</f>
        <v>0.97</v>
      </c>
      <c r="AJ103" s="591"/>
      <c r="AK103" s="39"/>
      <c r="AL103" s="39"/>
      <c r="AM103" s="41">
        <f>ROUND(Q102*AI103,0)</f>
        <v>954</v>
      </c>
      <c r="AN103" s="53"/>
    </row>
    <row r="104" spans="1:40" ht="16.5" customHeight="1">
      <c r="A104" s="14">
        <v>54</v>
      </c>
      <c r="B104" s="15">
        <v>4319</v>
      </c>
      <c r="C104" s="80" t="s">
        <v>1634</v>
      </c>
      <c r="D104" s="398"/>
      <c r="E104" s="81"/>
      <c r="F104" s="82"/>
      <c r="G104" s="82"/>
      <c r="H104" s="57"/>
      <c r="I104" s="283"/>
      <c r="J104" s="283"/>
      <c r="K104" s="283"/>
      <c r="L104" s="284"/>
      <c r="M104" s="57" t="s">
        <v>681</v>
      </c>
      <c r="N104" s="283"/>
      <c r="O104" s="283"/>
      <c r="P104" s="283"/>
      <c r="Q104" s="537">
        <v>1048</v>
      </c>
      <c r="R104" s="537"/>
      <c r="S104" s="10" t="s">
        <v>1249</v>
      </c>
      <c r="T104" s="283"/>
      <c r="U104" s="190"/>
      <c r="V104" s="181"/>
      <c r="W104" s="181"/>
      <c r="X104" s="181"/>
      <c r="Y104" s="181"/>
      <c r="Z104" s="181"/>
      <c r="AA104" s="181"/>
      <c r="AB104" s="181"/>
      <c r="AC104" s="181"/>
      <c r="AD104" s="181"/>
      <c r="AE104" s="181"/>
      <c r="AF104" s="181"/>
      <c r="AG104" s="307"/>
      <c r="AH104" s="307"/>
      <c r="AI104" s="39"/>
      <c r="AJ104" s="39"/>
      <c r="AK104" s="39"/>
      <c r="AL104" s="39"/>
      <c r="AM104" s="41">
        <f>ROUND(Q104,0)</f>
        <v>1048</v>
      </c>
      <c r="AN104" s="53"/>
    </row>
    <row r="105" spans="1:40" ht="16.5" customHeight="1">
      <c r="A105" s="14">
        <v>54</v>
      </c>
      <c r="B105" s="15">
        <v>4320</v>
      </c>
      <c r="C105" s="80" t="s">
        <v>1635</v>
      </c>
      <c r="D105" s="398"/>
      <c r="E105" s="112"/>
      <c r="F105" s="117"/>
      <c r="G105" s="117"/>
      <c r="H105" s="44"/>
      <c r="I105" s="283"/>
      <c r="J105" s="283"/>
      <c r="K105" s="283"/>
      <c r="L105" s="284"/>
      <c r="M105" s="44"/>
      <c r="N105" s="25"/>
      <c r="O105" s="25"/>
      <c r="P105" s="25"/>
      <c r="Q105" s="329"/>
      <c r="R105" s="329"/>
      <c r="S105" s="25"/>
      <c r="T105" s="25"/>
      <c r="U105" s="191" t="s">
        <v>677</v>
      </c>
      <c r="V105" s="183"/>
      <c r="W105" s="183"/>
      <c r="X105" s="183"/>
      <c r="Y105" s="183"/>
      <c r="Z105" s="183"/>
      <c r="AA105" s="181"/>
      <c r="AB105" s="181"/>
      <c r="AC105" s="181"/>
      <c r="AD105" s="181"/>
      <c r="AE105" s="181"/>
      <c r="AF105" s="181"/>
      <c r="AG105" s="307"/>
      <c r="AH105" s="355" t="s">
        <v>1757</v>
      </c>
      <c r="AI105" s="574">
        <f>$AI$7</f>
        <v>0.97</v>
      </c>
      <c r="AJ105" s="591"/>
      <c r="AK105" s="39"/>
      <c r="AL105" s="39"/>
      <c r="AM105" s="41">
        <f>ROUND(Q104*AI105,0)</f>
        <v>1017</v>
      </c>
      <c r="AN105" s="53"/>
    </row>
    <row r="106" spans="1:40" ht="16.5" customHeight="1">
      <c r="A106" s="14">
        <v>54</v>
      </c>
      <c r="B106" s="15">
        <v>2161</v>
      </c>
      <c r="C106" s="80" t="s">
        <v>1792</v>
      </c>
      <c r="D106" s="398"/>
      <c r="E106" s="109" t="s">
        <v>682</v>
      </c>
      <c r="F106" s="118"/>
      <c r="G106" s="429"/>
      <c r="H106" s="109" t="s">
        <v>2045</v>
      </c>
      <c r="I106" s="21"/>
      <c r="J106" s="21"/>
      <c r="K106" s="21"/>
      <c r="L106" s="89"/>
      <c r="M106" s="43" t="s">
        <v>1282</v>
      </c>
      <c r="N106" s="21"/>
      <c r="O106" s="21"/>
      <c r="P106" s="21"/>
      <c r="Q106" s="616">
        <v>742</v>
      </c>
      <c r="R106" s="616"/>
      <c r="S106" s="2" t="s">
        <v>1249</v>
      </c>
      <c r="T106" s="89"/>
      <c r="U106" s="190"/>
      <c r="V106" s="181"/>
      <c r="W106" s="181"/>
      <c r="X106" s="181"/>
      <c r="Y106" s="181"/>
      <c r="Z106" s="181"/>
      <c r="AA106" s="181"/>
      <c r="AB106" s="181"/>
      <c r="AC106" s="181"/>
      <c r="AD106" s="181"/>
      <c r="AE106" s="181"/>
      <c r="AF106" s="181"/>
      <c r="AG106" s="307"/>
      <c r="AH106" s="307"/>
      <c r="AI106" s="39"/>
      <c r="AJ106" s="39"/>
      <c r="AK106" s="39"/>
      <c r="AL106" s="39"/>
      <c r="AM106" s="41">
        <f>ROUND(Q106,0)</f>
        <v>742</v>
      </c>
      <c r="AN106" s="23"/>
    </row>
    <row r="107" spans="1:40" ht="16.5" customHeight="1">
      <c r="A107" s="14">
        <v>54</v>
      </c>
      <c r="B107" s="15">
        <v>2163</v>
      </c>
      <c r="C107" s="80" t="s">
        <v>1793</v>
      </c>
      <c r="D107" s="398"/>
      <c r="E107" s="610" t="s">
        <v>1975</v>
      </c>
      <c r="F107" s="635"/>
      <c r="G107" s="636"/>
      <c r="H107" s="610" t="s">
        <v>242</v>
      </c>
      <c r="I107" s="632"/>
      <c r="J107" s="632"/>
      <c r="K107" s="632"/>
      <c r="L107" s="557"/>
      <c r="M107" s="57"/>
      <c r="N107" s="283"/>
      <c r="O107" s="283"/>
      <c r="P107" s="283"/>
      <c r="Q107" s="328"/>
      <c r="R107" s="328"/>
      <c r="S107" s="283"/>
      <c r="T107" s="283"/>
      <c r="U107" s="191" t="s">
        <v>677</v>
      </c>
      <c r="V107" s="181"/>
      <c r="W107" s="181"/>
      <c r="X107" s="181"/>
      <c r="Y107" s="181"/>
      <c r="Z107" s="181"/>
      <c r="AA107" s="181"/>
      <c r="AB107" s="181"/>
      <c r="AC107" s="181"/>
      <c r="AD107" s="181"/>
      <c r="AE107" s="181"/>
      <c r="AF107" s="181"/>
      <c r="AG107" s="307"/>
      <c r="AH107" s="355" t="s">
        <v>1757</v>
      </c>
      <c r="AI107" s="574">
        <f>$AI$7</f>
        <v>0.97</v>
      </c>
      <c r="AJ107" s="591"/>
      <c r="AK107" s="39"/>
      <c r="AL107" s="39"/>
      <c r="AM107" s="41">
        <f>ROUND(Q106*AI107,0)</f>
        <v>720</v>
      </c>
      <c r="AN107" s="53"/>
    </row>
    <row r="108" spans="1:40" ht="16.5" customHeight="1">
      <c r="A108" s="14">
        <v>54</v>
      </c>
      <c r="B108" s="15">
        <v>2171</v>
      </c>
      <c r="C108" s="80" t="s">
        <v>1794</v>
      </c>
      <c r="D108" s="398"/>
      <c r="E108" s="637"/>
      <c r="F108" s="635"/>
      <c r="G108" s="636"/>
      <c r="H108" s="633"/>
      <c r="I108" s="632"/>
      <c r="J108" s="632"/>
      <c r="K108" s="632"/>
      <c r="L108" s="557"/>
      <c r="M108" s="43" t="s">
        <v>702</v>
      </c>
      <c r="N108" s="21"/>
      <c r="O108" s="21"/>
      <c r="P108" s="21"/>
      <c r="Q108" s="616">
        <v>848</v>
      </c>
      <c r="R108" s="616"/>
      <c r="S108" s="2" t="s">
        <v>1249</v>
      </c>
      <c r="T108" s="89"/>
      <c r="U108" s="190"/>
      <c r="V108" s="181"/>
      <c r="W108" s="181"/>
      <c r="X108" s="181"/>
      <c r="Y108" s="181"/>
      <c r="Z108" s="181"/>
      <c r="AA108" s="181"/>
      <c r="AB108" s="181"/>
      <c r="AC108" s="181"/>
      <c r="AD108" s="181"/>
      <c r="AE108" s="181"/>
      <c r="AF108" s="181"/>
      <c r="AG108" s="307"/>
      <c r="AH108" s="307"/>
      <c r="AI108" s="39"/>
      <c r="AJ108" s="39"/>
      <c r="AK108" s="39"/>
      <c r="AL108" s="39"/>
      <c r="AM108" s="41">
        <f>ROUND(Q108,0)</f>
        <v>848</v>
      </c>
      <c r="AN108" s="53"/>
    </row>
    <row r="109" spans="1:40" ht="16.5" customHeight="1">
      <c r="A109" s="14">
        <v>54</v>
      </c>
      <c r="B109" s="15">
        <v>2173</v>
      </c>
      <c r="C109" s="80" t="s">
        <v>1795</v>
      </c>
      <c r="D109" s="398"/>
      <c r="E109" s="637"/>
      <c r="F109" s="635"/>
      <c r="G109" s="636"/>
      <c r="H109" s="633"/>
      <c r="I109" s="632"/>
      <c r="J109" s="632"/>
      <c r="K109" s="632"/>
      <c r="L109" s="557"/>
      <c r="M109" s="57"/>
      <c r="N109" s="283"/>
      <c r="O109" s="283"/>
      <c r="P109" s="283"/>
      <c r="Q109" s="329"/>
      <c r="R109" s="329"/>
      <c r="S109" s="25"/>
      <c r="T109" s="54"/>
      <c r="U109" s="191" t="s">
        <v>677</v>
      </c>
      <c r="V109" s="181"/>
      <c r="W109" s="181"/>
      <c r="X109" s="181"/>
      <c r="Y109" s="181"/>
      <c r="Z109" s="181"/>
      <c r="AA109" s="181"/>
      <c r="AB109" s="181"/>
      <c r="AC109" s="181"/>
      <c r="AD109" s="181"/>
      <c r="AE109" s="181"/>
      <c r="AF109" s="181"/>
      <c r="AG109" s="307"/>
      <c r="AH109" s="355" t="s">
        <v>1757</v>
      </c>
      <c r="AI109" s="574">
        <f>$AI$7</f>
        <v>0.97</v>
      </c>
      <c r="AJ109" s="591"/>
      <c r="AK109" s="39"/>
      <c r="AL109" s="39"/>
      <c r="AM109" s="41">
        <f>ROUND(Q108*AI109,0)</f>
        <v>823</v>
      </c>
      <c r="AN109" s="53"/>
    </row>
    <row r="110" spans="1:40" ht="16.5" customHeight="1">
      <c r="A110" s="14">
        <v>54</v>
      </c>
      <c r="B110" s="15">
        <v>2181</v>
      </c>
      <c r="C110" s="80" t="s">
        <v>1796</v>
      </c>
      <c r="D110" s="398"/>
      <c r="E110" s="637"/>
      <c r="F110" s="635"/>
      <c r="G110" s="636"/>
      <c r="H110" s="57" t="s">
        <v>1283</v>
      </c>
      <c r="I110" s="283"/>
      <c r="J110" s="283"/>
      <c r="K110" s="283"/>
      <c r="L110" s="284"/>
      <c r="M110" s="43" t="s">
        <v>703</v>
      </c>
      <c r="N110" s="21"/>
      <c r="O110" s="21"/>
      <c r="P110" s="21"/>
      <c r="Q110" s="537">
        <v>978</v>
      </c>
      <c r="R110" s="537"/>
      <c r="S110" s="10" t="s">
        <v>1249</v>
      </c>
      <c r="T110" s="283"/>
      <c r="U110" s="190"/>
      <c r="V110" s="181"/>
      <c r="W110" s="181"/>
      <c r="X110" s="181"/>
      <c r="Y110" s="181"/>
      <c r="Z110" s="181"/>
      <c r="AA110" s="181"/>
      <c r="AB110" s="181"/>
      <c r="AC110" s="181"/>
      <c r="AD110" s="181"/>
      <c r="AE110" s="181"/>
      <c r="AF110" s="181"/>
      <c r="AG110" s="307"/>
      <c r="AH110" s="307"/>
      <c r="AI110" s="39"/>
      <c r="AJ110" s="39"/>
      <c r="AK110" s="39"/>
      <c r="AL110" s="39"/>
      <c r="AM110" s="41">
        <f>ROUND(Q110,0)</f>
        <v>978</v>
      </c>
      <c r="AN110" s="53"/>
    </row>
    <row r="111" spans="1:40" ht="16.5" customHeight="1">
      <c r="A111" s="14">
        <v>54</v>
      </c>
      <c r="B111" s="15">
        <v>2183</v>
      </c>
      <c r="C111" s="80" t="s">
        <v>1797</v>
      </c>
      <c r="D111" s="398"/>
      <c r="E111" s="637"/>
      <c r="F111" s="635"/>
      <c r="G111" s="636"/>
      <c r="H111" s="57"/>
      <c r="I111" s="283"/>
      <c r="J111" s="283"/>
      <c r="K111" s="283"/>
      <c r="L111" s="284"/>
      <c r="M111" s="57"/>
      <c r="N111" s="283"/>
      <c r="O111" s="283"/>
      <c r="P111" s="283"/>
      <c r="Q111" s="328"/>
      <c r="R111" s="328"/>
      <c r="S111" s="283"/>
      <c r="T111" s="283"/>
      <c r="U111" s="191" t="s">
        <v>698</v>
      </c>
      <c r="V111" s="181"/>
      <c r="W111" s="181"/>
      <c r="X111" s="181"/>
      <c r="Y111" s="181"/>
      <c r="Z111" s="181"/>
      <c r="AA111" s="181"/>
      <c r="AB111" s="181"/>
      <c r="AC111" s="181"/>
      <c r="AD111" s="181"/>
      <c r="AE111" s="181"/>
      <c r="AF111" s="181"/>
      <c r="AG111" s="307"/>
      <c r="AH111" s="355" t="s">
        <v>1757</v>
      </c>
      <c r="AI111" s="574">
        <f>$AI$7</f>
        <v>0.97</v>
      </c>
      <c r="AJ111" s="591"/>
      <c r="AK111" s="39"/>
      <c r="AL111" s="39"/>
      <c r="AM111" s="41">
        <f>ROUND(Q110*AI111,0)</f>
        <v>949</v>
      </c>
      <c r="AN111" s="53"/>
    </row>
    <row r="112" spans="1:40" ht="16.5" customHeight="1">
      <c r="A112" s="14">
        <v>54</v>
      </c>
      <c r="B112" s="15">
        <v>2165</v>
      </c>
      <c r="C112" s="80" t="s">
        <v>1620</v>
      </c>
      <c r="D112" s="398"/>
      <c r="E112" s="431"/>
      <c r="F112" s="475"/>
      <c r="G112" s="433"/>
      <c r="H112" s="109" t="s">
        <v>701</v>
      </c>
      <c r="I112" s="21"/>
      <c r="J112" s="21"/>
      <c r="K112" s="21"/>
      <c r="L112" s="89"/>
      <c r="M112" s="43" t="s">
        <v>1282</v>
      </c>
      <c r="N112" s="21"/>
      <c r="O112" s="21"/>
      <c r="P112" s="21"/>
      <c r="Q112" s="616">
        <v>793</v>
      </c>
      <c r="R112" s="616"/>
      <c r="S112" s="2" t="s">
        <v>1249</v>
      </c>
      <c r="T112" s="21"/>
      <c r="U112" s="190"/>
      <c r="V112" s="181"/>
      <c r="W112" s="181"/>
      <c r="X112" s="181"/>
      <c r="Y112" s="181"/>
      <c r="Z112" s="181"/>
      <c r="AA112" s="181"/>
      <c r="AB112" s="181"/>
      <c r="AC112" s="181"/>
      <c r="AD112" s="181"/>
      <c r="AE112" s="181"/>
      <c r="AF112" s="181"/>
      <c r="AG112" s="307"/>
      <c r="AH112" s="307"/>
      <c r="AI112" s="39"/>
      <c r="AJ112" s="39"/>
      <c r="AK112" s="39"/>
      <c r="AL112" s="39"/>
      <c r="AM112" s="41">
        <f>ROUND(Q112,0)</f>
        <v>793</v>
      </c>
      <c r="AN112" s="53"/>
    </row>
    <row r="113" spans="1:40" ht="16.5" customHeight="1">
      <c r="A113" s="14">
        <v>54</v>
      </c>
      <c r="B113" s="15">
        <v>2167</v>
      </c>
      <c r="C113" s="80" t="s">
        <v>1621</v>
      </c>
      <c r="D113" s="398"/>
      <c r="E113" s="431"/>
      <c r="F113" s="475"/>
      <c r="G113" s="433"/>
      <c r="H113" s="610" t="s">
        <v>1588</v>
      </c>
      <c r="I113" s="632"/>
      <c r="J113" s="632"/>
      <c r="K113" s="632"/>
      <c r="L113" s="557"/>
      <c r="M113" s="57"/>
      <c r="N113" s="283"/>
      <c r="O113" s="283"/>
      <c r="P113" s="283"/>
      <c r="Q113" s="328"/>
      <c r="R113" s="328"/>
      <c r="S113" s="283"/>
      <c r="T113" s="283"/>
      <c r="U113" s="191" t="s">
        <v>677</v>
      </c>
      <c r="V113" s="181"/>
      <c r="W113" s="181"/>
      <c r="X113" s="181"/>
      <c r="Y113" s="181"/>
      <c r="Z113" s="181"/>
      <c r="AA113" s="181"/>
      <c r="AB113" s="181"/>
      <c r="AC113" s="181"/>
      <c r="AD113" s="181"/>
      <c r="AE113" s="181"/>
      <c r="AF113" s="181"/>
      <c r="AG113" s="307"/>
      <c r="AH113" s="355" t="s">
        <v>1757</v>
      </c>
      <c r="AI113" s="574">
        <f>$AI$7</f>
        <v>0.97</v>
      </c>
      <c r="AJ113" s="591"/>
      <c r="AK113" s="39"/>
      <c r="AL113" s="39"/>
      <c r="AM113" s="41">
        <f>ROUND(Q112*AI113,0)</f>
        <v>769</v>
      </c>
      <c r="AN113" s="53"/>
    </row>
    <row r="114" spans="1:40" ht="16.5" customHeight="1">
      <c r="A114" s="14">
        <v>54</v>
      </c>
      <c r="B114" s="15">
        <v>2175</v>
      </c>
      <c r="C114" s="80" t="s">
        <v>1622</v>
      </c>
      <c r="D114" s="398"/>
      <c r="E114" s="431"/>
      <c r="F114" s="475"/>
      <c r="G114" s="433"/>
      <c r="H114" s="633"/>
      <c r="I114" s="632"/>
      <c r="J114" s="632"/>
      <c r="K114" s="632"/>
      <c r="L114" s="557"/>
      <c r="M114" s="43" t="s">
        <v>702</v>
      </c>
      <c r="N114" s="21"/>
      <c r="O114" s="21"/>
      <c r="P114" s="21"/>
      <c r="Q114" s="616">
        <v>898</v>
      </c>
      <c r="R114" s="616"/>
      <c r="S114" s="2" t="s">
        <v>1249</v>
      </c>
      <c r="T114" s="89"/>
      <c r="U114" s="190"/>
      <c r="V114" s="181"/>
      <c r="W114" s="181"/>
      <c r="X114" s="181"/>
      <c r="Y114" s="181"/>
      <c r="Z114" s="181"/>
      <c r="AA114" s="181"/>
      <c r="AB114" s="181"/>
      <c r="AC114" s="181"/>
      <c r="AD114" s="181"/>
      <c r="AE114" s="181"/>
      <c r="AF114" s="181"/>
      <c r="AG114" s="307"/>
      <c r="AH114" s="307"/>
      <c r="AI114" s="39"/>
      <c r="AJ114" s="39"/>
      <c r="AK114" s="39"/>
      <c r="AL114" s="39"/>
      <c r="AM114" s="41">
        <f>ROUND(Q114,0)</f>
        <v>898</v>
      </c>
      <c r="AN114" s="53"/>
    </row>
    <row r="115" spans="1:40" ht="16.5" customHeight="1">
      <c r="A115" s="14">
        <v>54</v>
      </c>
      <c r="B115" s="15">
        <v>2177</v>
      </c>
      <c r="C115" s="80" t="s">
        <v>1623</v>
      </c>
      <c r="D115" s="398"/>
      <c r="E115" s="431"/>
      <c r="F115" s="475"/>
      <c r="G115" s="433"/>
      <c r="H115" s="633"/>
      <c r="I115" s="632"/>
      <c r="J115" s="632"/>
      <c r="K115" s="632"/>
      <c r="L115" s="557"/>
      <c r="M115" s="44"/>
      <c r="N115" s="25"/>
      <c r="O115" s="25"/>
      <c r="P115" s="25"/>
      <c r="Q115" s="329"/>
      <c r="R115" s="329"/>
      <c r="S115" s="25"/>
      <c r="T115" s="54"/>
      <c r="U115" s="191" t="s">
        <v>677</v>
      </c>
      <c r="V115" s="181"/>
      <c r="W115" s="181"/>
      <c r="X115" s="181"/>
      <c r="Y115" s="181"/>
      <c r="Z115" s="181"/>
      <c r="AA115" s="181"/>
      <c r="AB115" s="181"/>
      <c r="AC115" s="181"/>
      <c r="AD115" s="181"/>
      <c r="AE115" s="181"/>
      <c r="AF115" s="181"/>
      <c r="AG115" s="307"/>
      <c r="AH115" s="355" t="s">
        <v>1757</v>
      </c>
      <c r="AI115" s="574">
        <f>$AI$7</f>
        <v>0.97</v>
      </c>
      <c r="AJ115" s="591"/>
      <c r="AK115" s="39"/>
      <c r="AL115" s="39"/>
      <c r="AM115" s="41">
        <f>ROUND(Q114*AI115,0)</f>
        <v>871</v>
      </c>
      <c r="AN115" s="53"/>
    </row>
    <row r="116" spans="1:40" ht="16.5" customHeight="1">
      <c r="A116" s="14">
        <v>54</v>
      </c>
      <c r="B116" s="15">
        <v>2185</v>
      </c>
      <c r="C116" s="80" t="s">
        <v>1624</v>
      </c>
      <c r="D116" s="398"/>
      <c r="E116" s="431"/>
      <c r="F116" s="475"/>
      <c r="G116" s="433"/>
      <c r="H116" s="638" t="s">
        <v>180</v>
      </c>
      <c r="I116" s="639"/>
      <c r="J116" s="639"/>
      <c r="K116" s="639"/>
      <c r="L116" s="640"/>
      <c r="M116" s="57" t="s">
        <v>704</v>
      </c>
      <c r="N116" s="283"/>
      <c r="O116" s="283"/>
      <c r="P116" s="283"/>
      <c r="Q116" s="537">
        <v>1026</v>
      </c>
      <c r="R116" s="537"/>
      <c r="S116" s="10" t="s">
        <v>1249</v>
      </c>
      <c r="T116" s="283"/>
      <c r="U116" s="190"/>
      <c r="V116" s="181"/>
      <c r="W116" s="181"/>
      <c r="X116" s="181"/>
      <c r="Y116" s="181"/>
      <c r="Z116" s="181"/>
      <c r="AA116" s="181"/>
      <c r="AB116" s="181"/>
      <c r="AC116" s="181"/>
      <c r="AD116" s="181"/>
      <c r="AE116" s="181"/>
      <c r="AF116" s="181"/>
      <c r="AG116" s="307"/>
      <c r="AH116" s="307"/>
      <c r="AI116" s="39"/>
      <c r="AJ116" s="39"/>
      <c r="AK116" s="39"/>
      <c r="AL116" s="39"/>
      <c r="AM116" s="41">
        <f>ROUND(Q116,0)</f>
        <v>1026</v>
      </c>
      <c r="AN116" s="53"/>
    </row>
    <row r="117" spans="1:40" ht="16.5" customHeight="1">
      <c r="A117" s="14">
        <v>54</v>
      </c>
      <c r="B117" s="15">
        <v>2187</v>
      </c>
      <c r="C117" s="80" t="s">
        <v>1625</v>
      </c>
      <c r="D117" s="398"/>
      <c r="E117" s="431"/>
      <c r="F117" s="432"/>
      <c r="G117" s="433"/>
      <c r="H117" s="618"/>
      <c r="I117" s="619"/>
      <c r="J117" s="619"/>
      <c r="K117" s="619"/>
      <c r="L117" s="620"/>
      <c r="M117" s="44"/>
      <c r="N117" s="25"/>
      <c r="O117" s="25"/>
      <c r="P117" s="25"/>
      <c r="Q117" s="329"/>
      <c r="R117" s="329"/>
      <c r="S117" s="25"/>
      <c r="T117" s="25"/>
      <c r="U117" s="191" t="s">
        <v>677</v>
      </c>
      <c r="V117" s="181"/>
      <c r="W117" s="181"/>
      <c r="X117" s="181"/>
      <c r="Y117" s="181"/>
      <c r="Z117" s="181"/>
      <c r="AA117" s="181"/>
      <c r="AB117" s="181"/>
      <c r="AC117" s="181"/>
      <c r="AD117" s="181"/>
      <c r="AE117" s="181"/>
      <c r="AF117" s="181"/>
      <c r="AG117" s="307"/>
      <c r="AH117" s="355" t="s">
        <v>1757</v>
      </c>
      <c r="AI117" s="574">
        <f>$AI$7</f>
        <v>0.97</v>
      </c>
      <c r="AJ117" s="591"/>
      <c r="AK117" s="39"/>
      <c r="AL117" s="39"/>
      <c r="AM117" s="41">
        <f>ROUND(Q116*AI117,0)</f>
        <v>995</v>
      </c>
      <c r="AN117" s="53"/>
    </row>
    <row r="118" spans="1:40" ht="16.5" customHeight="1">
      <c r="A118" s="14">
        <v>54</v>
      </c>
      <c r="B118" s="15">
        <v>4321</v>
      </c>
      <c r="C118" s="80" t="s">
        <v>1636</v>
      </c>
      <c r="D118" s="398"/>
      <c r="E118" s="431"/>
      <c r="F118" s="475"/>
      <c r="G118" s="433"/>
      <c r="H118" s="109" t="s">
        <v>998</v>
      </c>
      <c r="I118" s="21"/>
      <c r="J118" s="21"/>
      <c r="K118" s="21"/>
      <c r="L118" s="89"/>
      <c r="M118" s="43" t="s">
        <v>1282</v>
      </c>
      <c r="N118" s="21"/>
      <c r="O118" s="21"/>
      <c r="P118" s="21"/>
      <c r="Q118" s="616">
        <v>784</v>
      </c>
      <c r="R118" s="616"/>
      <c r="S118" s="2" t="s">
        <v>1249</v>
      </c>
      <c r="T118" s="21"/>
      <c r="U118" s="190"/>
      <c r="V118" s="181"/>
      <c r="W118" s="181"/>
      <c r="X118" s="181"/>
      <c r="Y118" s="181"/>
      <c r="Z118" s="181"/>
      <c r="AA118" s="181"/>
      <c r="AB118" s="181"/>
      <c r="AC118" s="181"/>
      <c r="AD118" s="181"/>
      <c r="AE118" s="181"/>
      <c r="AF118" s="181"/>
      <c r="AG118" s="307"/>
      <c r="AH118" s="307"/>
      <c r="AI118" s="39"/>
      <c r="AJ118" s="39"/>
      <c r="AK118" s="39"/>
      <c r="AL118" s="39"/>
      <c r="AM118" s="41">
        <f>ROUND(Q118,0)</f>
        <v>784</v>
      </c>
      <c r="AN118" s="53"/>
    </row>
    <row r="119" spans="1:40" ht="16.5" customHeight="1">
      <c r="A119" s="14">
        <v>54</v>
      </c>
      <c r="B119" s="15">
        <v>4322</v>
      </c>
      <c r="C119" s="80" t="s">
        <v>1637</v>
      </c>
      <c r="D119" s="398"/>
      <c r="E119" s="431"/>
      <c r="F119" s="475"/>
      <c r="G119" s="433"/>
      <c r="H119" s="610" t="s">
        <v>1589</v>
      </c>
      <c r="I119" s="632"/>
      <c r="J119" s="632"/>
      <c r="K119" s="632"/>
      <c r="L119" s="557"/>
      <c r="M119" s="57"/>
      <c r="N119" s="283"/>
      <c r="O119" s="283"/>
      <c r="P119" s="283"/>
      <c r="Q119" s="328"/>
      <c r="R119" s="328"/>
      <c r="S119" s="283"/>
      <c r="T119" s="283"/>
      <c r="U119" s="191" t="s">
        <v>677</v>
      </c>
      <c r="V119" s="181"/>
      <c r="W119" s="181"/>
      <c r="X119" s="181"/>
      <c r="Y119" s="181"/>
      <c r="Z119" s="181"/>
      <c r="AA119" s="181"/>
      <c r="AB119" s="181"/>
      <c r="AC119" s="181"/>
      <c r="AD119" s="181"/>
      <c r="AE119" s="181"/>
      <c r="AF119" s="181"/>
      <c r="AG119" s="307"/>
      <c r="AH119" s="355" t="s">
        <v>1757</v>
      </c>
      <c r="AI119" s="574">
        <f>$AI$7</f>
        <v>0.97</v>
      </c>
      <c r="AJ119" s="591"/>
      <c r="AK119" s="39"/>
      <c r="AL119" s="39"/>
      <c r="AM119" s="41">
        <f>ROUND(Q118*AI119,0)</f>
        <v>760</v>
      </c>
      <c r="AN119" s="53"/>
    </row>
    <row r="120" spans="1:40" ht="16.5" customHeight="1">
      <c r="A120" s="14">
        <v>54</v>
      </c>
      <c r="B120" s="15">
        <v>4323</v>
      </c>
      <c r="C120" s="80" t="s">
        <v>1638</v>
      </c>
      <c r="D120" s="398"/>
      <c r="E120" s="431"/>
      <c r="F120" s="475"/>
      <c r="G120" s="433"/>
      <c r="H120" s="633"/>
      <c r="I120" s="632"/>
      <c r="J120" s="632"/>
      <c r="K120" s="632"/>
      <c r="L120" s="557"/>
      <c r="M120" s="43" t="s">
        <v>702</v>
      </c>
      <c r="N120" s="21"/>
      <c r="O120" s="21"/>
      <c r="P120" s="21"/>
      <c r="Q120" s="616">
        <v>889</v>
      </c>
      <c r="R120" s="616"/>
      <c r="S120" s="2" t="s">
        <v>1249</v>
      </c>
      <c r="T120" s="89"/>
      <c r="U120" s="190"/>
      <c r="V120" s="181"/>
      <c r="W120" s="181"/>
      <c r="X120" s="181"/>
      <c r="Y120" s="181"/>
      <c r="Z120" s="181"/>
      <c r="AA120" s="181"/>
      <c r="AB120" s="181"/>
      <c r="AC120" s="181"/>
      <c r="AD120" s="181"/>
      <c r="AE120" s="181"/>
      <c r="AF120" s="181"/>
      <c r="AG120" s="307"/>
      <c r="AH120" s="307"/>
      <c r="AI120" s="39"/>
      <c r="AJ120" s="39"/>
      <c r="AK120" s="39"/>
      <c r="AL120" s="39"/>
      <c r="AM120" s="41">
        <f>ROUND(Q120,0)</f>
        <v>889</v>
      </c>
      <c r="AN120" s="53"/>
    </row>
    <row r="121" spans="1:40" ht="16.5" customHeight="1">
      <c r="A121" s="14">
        <v>54</v>
      </c>
      <c r="B121" s="15">
        <v>4324</v>
      </c>
      <c r="C121" s="80" t="s">
        <v>1639</v>
      </c>
      <c r="D121" s="398"/>
      <c r="E121" s="431"/>
      <c r="F121" s="475"/>
      <c r="G121" s="433"/>
      <c r="H121" s="633"/>
      <c r="I121" s="632"/>
      <c r="J121" s="632"/>
      <c r="K121" s="632"/>
      <c r="L121" s="557"/>
      <c r="M121" s="44"/>
      <c r="N121" s="25"/>
      <c r="O121" s="25"/>
      <c r="P121" s="25"/>
      <c r="Q121" s="329"/>
      <c r="R121" s="329"/>
      <c r="S121" s="25"/>
      <c r="T121" s="54"/>
      <c r="U121" s="191" t="s">
        <v>677</v>
      </c>
      <c r="V121" s="181"/>
      <c r="W121" s="181"/>
      <c r="X121" s="181"/>
      <c r="Y121" s="181"/>
      <c r="Z121" s="181"/>
      <c r="AA121" s="181"/>
      <c r="AB121" s="181"/>
      <c r="AC121" s="181"/>
      <c r="AD121" s="181"/>
      <c r="AE121" s="181"/>
      <c r="AF121" s="181"/>
      <c r="AG121" s="307"/>
      <c r="AH121" s="355" t="s">
        <v>1757</v>
      </c>
      <c r="AI121" s="574">
        <f>$AI$7</f>
        <v>0.97</v>
      </c>
      <c r="AJ121" s="591"/>
      <c r="AK121" s="39"/>
      <c r="AL121" s="39"/>
      <c r="AM121" s="41">
        <f>ROUND(Q120*AI121,0)</f>
        <v>862</v>
      </c>
      <c r="AN121" s="53"/>
    </row>
    <row r="122" spans="1:40" ht="16.5" customHeight="1">
      <c r="A122" s="14">
        <v>54</v>
      </c>
      <c r="B122" s="15">
        <v>4325</v>
      </c>
      <c r="C122" s="80" t="s">
        <v>1640</v>
      </c>
      <c r="D122" s="398"/>
      <c r="E122" s="431"/>
      <c r="F122" s="475"/>
      <c r="G122" s="433"/>
      <c r="H122" s="618" t="s">
        <v>1585</v>
      </c>
      <c r="I122" s="619"/>
      <c r="J122" s="619"/>
      <c r="K122" s="619"/>
      <c r="L122" s="620"/>
      <c r="M122" s="57" t="s">
        <v>704</v>
      </c>
      <c r="N122" s="283"/>
      <c r="O122" s="283"/>
      <c r="P122" s="283"/>
      <c r="Q122" s="537">
        <v>1016</v>
      </c>
      <c r="R122" s="537"/>
      <c r="S122" s="10" t="s">
        <v>1249</v>
      </c>
      <c r="T122" s="283"/>
      <c r="U122" s="190"/>
      <c r="V122" s="181"/>
      <c r="W122" s="181"/>
      <c r="X122" s="181"/>
      <c r="Y122" s="181"/>
      <c r="Z122" s="181"/>
      <c r="AA122" s="181"/>
      <c r="AB122" s="181"/>
      <c r="AC122" s="181"/>
      <c r="AD122" s="181"/>
      <c r="AE122" s="181"/>
      <c r="AF122" s="181"/>
      <c r="AG122" s="307"/>
      <c r="AH122" s="307"/>
      <c r="AI122" s="39"/>
      <c r="AJ122" s="39"/>
      <c r="AK122" s="39"/>
      <c r="AL122" s="39"/>
      <c r="AM122" s="41">
        <f>ROUND(Q122,0)</f>
        <v>1016</v>
      </c>
      <c r="AN122" s="53"/>
    </row>
    <row r="123" spans="1:40" ht="16.5" customHeight="1">
      <c r="A123" s="14">
        <v>54</v>
      </c>
      <c r="B123" s="15">
        <v>4326</v>
      </c>
      <c r="C123" s="80" t="s">
        <v>1641</v>
      </c>
      <c r="D123" s="330"/>
      <c r="E123" s="434"/>
      <c r="F123" s="435"/>
      <c r="G123" s="436"/>
      <c r="H123" s="621"/>
      <c r="I123" s="622"/>
      <c r="J123" s="622"/>
      <c r="K123" s="622"/>
      <c r="L123" s="623"/>
      <c r="M123" s="44"/>
      <c r="N123" s="25"/>
      <c r="O123" s="25"/>
      <c r="P123" s="25"/>
      <c r="Q123" s="329"/>
      <c r="R123" s="329"/>
      <c r="S123" s="25"/>
      <c r="T123" s="25"/>
      <c r="U123" s="191" t="s">
        <v>677</v>
      </c>
      <c r="V123" s="181"/>
      <c r="W123" s="181"/>
      <c r="X123" s="181"/>
      <c r="Y123" s="181"/>
      <c r="Z123" s="181"/>
      <c r="AA123" s="181"/>
      <c r="AB123" s="181"/>
      <c r="AC123" s="181"/>
      <c r="AD123" s="181"/>
      <c r="AE123" s="181"/>
      <c r="AF123" s="181"/>
      <c r="AG123" s="307"/>
      <c r="AH123" s="355" t="s">
        <v>1757</v>
      </c>
      <c r="AI123" s="574">
        <f>$AI$7</f>
        <v>0.97</v>
      </c>
      <c r="AJ123" s="591"/>
      <c r="AK123" s="39"/>
      <c r="AL123" s="39"/>
      <c r="AM123" s="41">
        <f>ROUND(Q122*AI123,0)</f>
        <v>986</v>
      </c>
      <c r="AN123" s="61"/>
    </row>
    <row r="124" spans="1:40" ht="17.25" customHeight="1">
      <c r="A124" s="14">
        <v>54</v>
      </c>
      <c r="B124" s="15">
        <v>7111</v>
      </c>
      <c r="C124" s="80" t="s">
        <v>1976</v>
      </c>
      <c r="D124" s="634" t="s">
        <v>178</v>
      </c>
      <c r="E124" s="109" t="s">
        <v>688</v>
      </c>
      <c r="F124" s="118"/>
      <c r="G124" s="153"/>
      <c r="H124" s="109" t="s">
        <v>2045</v>
      </c>
      <c r="I124" s="467"/>
      <c r="J124" s="467"/>
      <c r="K124" s="467"/>
      <c r="L124" s="468"/>
      <c r="M124" s="43" t="s">
        <v>1282</v>
      </c>
      <c r="N124" s="21"/>
      <c r="O124" s="21"/>
      <c r="P124" s="21"/>
      <c r="Q124" s="616">
        <v>812</v>
      </c>
      <c r="R124" s="616"/>
      <c r="S124" s="2" t="s">
        <v>1249</v>
      </c>
      <c r="T124" s="21"/>
      <c r="U124" s="43"/>
      <c r="V124" s="2"/>
      <c r="W124" s="2"/>
      <c r="X124" s="2"/>
      <c r="Y124" s="2"/>
      <c r="Z124" s="2"/>
      <c r="AA124" s="2"/>
      <c r="AB124" s="2"/>
      <c r="AC124" s="2"/>
      <c r="AD124" s="147"/>
      <c r="AE124" s="111"/>
      <c r="AF124" s="307"/>
      <c r="AG124" s="307"/>
      <c r="AH124" s="307"/>
      <c r="AI124" s="307"/>
      <c r="AJ124" s="307"/>
      <c r="AK124" s="39"/>
      <c r="AL124" s="39"/>
      <c r="AM124" s="41">
        <f>ROUND(Q124,0)</f>
        <v>812</v>
      </c>
      <c r="AN124" s="29" t="s">
        <v>676</v>
      </c>
    </row>
    <row r="125" spans="1:40" ht="17.25" customHeight="1">
      <c r="A125" s="14">
        <v>54</v>
      </c>
      <c r="B125" s="15">
        <v>7201</v>
      </c>
      <c r="C125" s="16" t="s">
        <v>1977</v>
      </c>
      <c r="D125" s="634"/>
      <c r="E125" s="610" t="s">
        <v>971</v>
      </c>
      <c r="F125" s="635"/>
      <c r="G125" s="636"/>
      <c r="H125" s="610" t="s">
        <v>972</v>
      </c>
      <c r="I125" s="624"/>
      <c r="J125" s="624"/>
      <c r="K125" s="624"/>
      <c r="L125" s="625"/>
      <c r="M125" s="57"/>
      <c r="N125" s="283"/>
      <c r="O125" s="283"/>
      <c r="P125" s="283"/>
      <c r="Q125" s="380"/>
      <c r="R125" s="380"/>
      <c r="S125" s="10"/>
      <c r="T125" s="283"/>
      <c r="U125" s="57"/>
      <c r="V125" s="10"/>
      <c r="W125" s="10"/>
      <c r="X125" s="10"/>
      <c r="Y125" s="10"/>
      <c r="Z125" s="10"/>
      <c r="AA125" s="10"/>
      <c r="AB125" s="10"/>
      <c r="AC125" s="24"/>
      <c r="AD125" s="188" t="s">
        <v>1287</v>
      </c>
      <c r="AE125" s="111"/>
      <c r="AF125" s="307"/>
      <c r="AG125" s="307"/>
      <c r="AH125" s="307"/>
      <c r="AI125" s="307"/>
      <c r="AJ125" s="307"/>
      <c r="AK125" s="360" t="s">
        <v>1757</v>
      </c>
      <c r="AL125" s="161">
        <f>$AL$37</f>
        <v>0.97</v>
      </c>
      <c r="AM125" s="41">
        <f>ROUND(Q124*AL125,0)</f>
        <v>788</v>
      </c>
      <c r="AN125" s="23"/>
    </row>
    <row r="126" spans="1:40" ht="17.25" customHeight="1">
      <c r="A126" s="14">
        <v>54</v>
      </c>
      <c r="B126" s="15">
        <v>7113</v>
      </c>
      <c r="C126" s="80" t="s">
        <v>973</v>
      </c>
      <c r="D126" s="634"/>
      <c r="E126" s="637"/>
      <c r="F126" s="635"/>
      <c r="G126" s="636"/>
      <c r="H126" s="626"/>
      <c r="I126" s="624"/>
      <c r="J126" s="624"/>
      <c r="K126" s="624"/>
      <c r="L126" s="625"/>
      <c r="M126" s="57"/>
      <c r="N126" s="283"/>
      <c r="O126" s="283"/>
      <c r="P126" s="283"/>
      <c r="Q126" s="328"/>
      <c r="R126" s="328"/>
      <c r="S126" s="283"/>
      <c r="T126" s="283"/>
      <c r="U126" s="43" t="s">
        <v>1800</v>
      </c>
      <c r="V126" s="2"/>
      <c r="W126" s="21"/>
      <c r="X126" s="21"/>
      <c r="Y126" s="21"/>
      <c r="Z126" s="21"/>
      <c r="AA126" s="21"/>
      <c r="AB126" s="21"/>
      <c r="AC126" s="21"/>
      <c r="AD126" s="185"/>
      <c r="AE126" s="110"/>
      <c r="AF126" s="307"/>
      <c r="AG126" s="307"/>
      <c r="AH126" s="307"/>
      <c r="AI126" s="307"/>
      <c r="AJ126" s="307"/>
      <c r="AK126" s="533"/>
      <c r="AL126" s="533"/>
      <c r="AM126" s="41">
        <f>ROUND(Q124*AB127,0)</f>
        <v>788</v>
      </c>
      <c r="AN126" s="53"/>
    </row>
    <row r="127" spans="1:40" ht="17.25" customHeight="1">
      <c r="A127" s="14">
        <v>54</v>
      </c>
      <c r="B127" s="15">
        <v>7202</v>
      </c>
      <c r="C127" s="16" t="s">
        <v>974</v>
      </c>
      <c r="D127" s="634"/>
      <c r="E127" s="637"/>
      <c r="F127" s="635"/>
      <c r="G127" s="636"/>
      <c r="H127" s="626"/>
      <c r="I127" s="624"/>
      <c r="J127" s="624"/>
      <c r="K127" s="624"/>
      <c r="L127" s="625"/>
      <c r="M127" s="44"/>
      <c r="N127" s="25"/>
      <c r="O127" s="25"/>
      <c r="P127" s="25"/>
      <c r="Q127" s="329"/>
      <c r="R127" s="329"/>
      <c r="S127" s="25"/>
      <c r="T127" s="54"/>
      <c r="U127" s="44" t="s">
        <v>689</v>
      </c>
      <c r="V127" s="305"/>
      <c r="W127" s="25"/>
      <c r="X127" s="25"/>
      <c r="Y127" s="25"/>
      <c r="Z127" s="25"/>
      <c r="AA127" s="355" t="s">
        <v>1757</v>
      </c>
      <c r="AB127" s="574">
        <f>$AI$7</f>
        <v>0.97</v>
      </c>
      <c r="AC127" s="591"/>
      <c r="AD127" s="188" t="s">
        <v>1287</v>
      </c>
      <c r="AE127" s="111"/>
      <c r="AF127" s="307"/>
      <c r="AG127" s="307"/>
      <c r="AH127" s="307"/>
      <c r="AI127" s="307"/>
      <c r="AJ127" s="307"/>
      <c r="AK127" s="360" t="s">
        <v>1757</v>
      </c>
      <c r="AL127" s="161">
        <f>$AL$37</f>
        <v>0.97</v>
      </c>
      <c r="AM127" s="41">
        <f>ROUND(ROUND(Q124*AB127,0)*AL127,0)</f>
        <v>764</v>
      </c>
      <c r="AN127" s="53"/>
    </row>
    <row r="128" spans="1:40" ht="17.25" customHeight="1">
      <c r="A128" s="14">
        <v>54</v>
      </c>
      <c r="B128" s="15">
        <v>7121</v>
      </c>
      <c r="C128" s="80" t="s">
        <v>975</v>
      </c>
      <c r="D128" s="634"/>
      <c r="E128" s="637"/>
      <c r="F128" s="635"/>
      <c r="G128" s="636"/>
      <c r="H128" s="164" t="s">
        <v>1803</v>
      </c>
      <c r="I128" s="476"/>
      <c r="J128" s="476"/>
      <c r="K128" s="476"/>
      <c r="L128" s="447"/>
      <c r="M128" s="57" t="s">
        <v>690</v>
      </c>
      <c r="N128" s="283"/>
      <c r="O128" s="283"/>
      <c r="P128" s="283"/>
      <c r="Q128" s="537">
        <v>878</v>
      </c>
      <c r="R128" s="537"/>
      <c r="S128" s="10" t="s">
        <v>1249</v>
      </c>
      <c r="T128" s="283"/>
      <c r="U128" s="43"/>
      <c r="V128" s="2"/>
      <c r="W128" s="2"/>
      <c r="X128" s="2"/>
      <c r="Y128" s="2"/>
      <c r="Z128" s="2"/>
      <c r="AA128" s="5"/>
      <c r="AB128" s="5"/>
      <c r="AC128" s="5"/>
      <c r="AD128" s="188"/>
      <c r="AE128" s="111"/>
      <c r="AF128" s="307"/>
      <c r="AG128" s="307"/>
      <c r="AH128" s="307"/>
      <c r="AI128" s="307"/>
      <c r="AJ128" s="307"/>
      <c r="AK128" s="161"/>
      <c r="AL128" s="161"/>
      <c r="AM128" s="41">
        <f>ROUND(Q128,0)</f>
        <v>878</v>
      </c>
      <c r="AN128" s="53"/>
    </row>
    <row r="129" spans="1:40" ht="17.25" customHeight="1">
      <c r="A129" s="14">
        <v>54</v>
      </c>
      <c r="B129" s="15">
        <v>7203</v>
      </c>
      <c r="C129" s="16" t="s">
        <v>976</v>
      </c>
      <c r="D129" s="634"/>
      <c r="E129" s="637"/>
      <c r="F129" s="635"/>
      <c r="G129" s="636"/>
      <c r="H129" s="477"/>
      <c r="I129" s="457"/>
      <c r="J129" s="457"/>
      <c r="K129" s="457"/>
      <c r="L129" s="417"/>
      <c r="M129" s="57"/>
      <c r="N129" s="283"/>
      <c r="O129" s="283"/>
      <c r="P129" s="283"/>
      <c r="Q129" s="380"/>
      <c r="R129" s="380"/>
      <c r="S129" s="10"/>
      <c r="T129" s="283"/>
      <c r="U129" s="57"/>
      <c r="V129" s="10"/>
      <c r="W129" s="10"/>
      <c r="X129" s="10"/>
      <c r="Y129" s="10"/>
      <c r="Z129" s="10"/>
      <c r="AA129" s="10"/>
      <c r="AB129" s="12"/>
      <c r="AC129" s="175"/>
      <c r="AD129" s="188" t="s">
        <v>1287</v>
      </c>
      <c r="AE129" s="111"/>
      <c r="AF129" s="307"/>
      <c r="AG129" s="307"/>
      <c r="AH129" s="307"/>
      <c r="AI129" s="307"/>
      <c r="AJ129" s="307"/>
      <c r="AK129" s="360" t="s">
        <v>1757</v>
      </c>
      <c r="AL129" s="161">
        <f>$AL$37</f>
        <v>0.97</v>
      </c>
      <c r="AM129" s="41">
        <f>ROUND(Q128*AL129,0)</f>
        <v>852</v>
      </c>
      <c r="AN129" s="23"/>
    </row>
    <row r="130" spans="1:40" ht="17.25" customHeight="1">
      <c r="A130" s="14">
        <v>54</v>
      </c>
      <c r="B130" s="15">
        <v>7123</v>
      </c>
      <c r="C130" s="80" t="s">
        <v>977</v>
      </c>
      <c r="D130" s="634"/>
      <c r="E130" s="81"/>
      <c r="F130" s="82"/>
      <c r="G130" s="83"/>
      <c r="H130" s="28"/>
      <c r="I130" s="10"/>
      <c r="J130" s="10"/>
      <c r="K130" s="10"/>
      <c r="L130" s="24"/>
      <c r="M130" s="57"/>
      <c r="N130" s="283"/>
      <c r="O130" s="283"/>
      <c r="P130" s="283"/>
      <c r="Q130" s="328"/>
      <c r="R130" s="328"/>
      <c r="S130" s="283"/>
      <c r="T130" s="283"/>
      <c r="U130" s="43" t="s">
        <v>1800</v>
      </c>
      <c r="V130" s="2"/>
      <c r="W130" s="21"/>
      <c r="X130" s="21"/>
      <c r="Y130" s="21"/>
      <c r="Z130" s="21"/>
      <c r="AA130" s="21"/>
      <c r="AB130" s="84"/>
      <c r="AC130" s="84"/>
      <c r="AD130" s="185"/>
      <c r="AE130" s="110"/>
      <c r="AF130" s="307"/>
      <c r="AG130" s="307"/>
      <c r="AH130" s="307"/>
      <c r="AI130" s="307"/>
      <c r="AJ130" s="307"/>
      <c r="AK130" s="533"/>
      <c r="AL130" s="533"/>
      <c r="AM130" s="41">
        <f>ROUND(Q128*AB131,0)</f>
        <v>852</v>
      </c>
      <c r="AN130" s="53"/>
    </row>
    <row r="131" spans="1:40" ht="17.25" customHeight="1">
      <c r="A131" s="14">
        <v>54</v>
      </c>
      <c r="B131" s="15">
        <v>7204</v>
      </c>
      <c r="C131" s="16" t="s">
        <v>978</v>
      </c>
      <c r="D131" s="634"/>
      <c r="E131" s="81"/>
      <c r="F131" s="82"/>
      <c r="G131" s="83"/>
      <c r="H131" s="28"/>
      <c r="I131" s="10"/>
      <c r="J131" s="10"/>
      <c r="K131" s="10"/>
      <c r="L131" s="24"/>
      <c r="M131" s="44"/>
      <c r="N131" s="25"/>
      <c r="O131" s="25"/>
      <c r="P131" s="25"/>
      <c r="Q131" s="329"/>
      <c r="R131" s="329"/>
      <c r="S131" s="25"/>
      <c r="T131" s="25"/>
      <c r="U131" s="44" t="s">
        <v>689</v>
      </c>
      <c r="V131" s="305"/>
      <c r="W131" s="25"/>
      <c r="X131" s="25"/>
      <c r="Y131" s="25"/>
      <c r="Z131" s="25"/>
      <c r="AA131" s="355" t="s">
        <v>1757</v>
      </c>
      <c r="AB131" s="574">
        <f>$AI$7</f>
        <v>0.97</v>
      </c>
      <c r="AC131" s="591"/>
      <c r="AD131" s="188" t="s">
        <v>1287</v>
      </c>
      <c r="AE131" s="111"/>
      <c r="AF131" s="307"/>
      <c r="AG131" s="307"/>
      <c r="AH131" s="307"/>
      <c r="AI131" s="307"/>
      <c r="AJ131" s="307"/>
      <c r="AK131" s="360" t="s">
        <v>1757</v>
      </c>
      <c r="AL131" s="161">
        <f>$AL$37</f>
        <v>0.97</v>
      </c>
      <c r="AM131" s="41">
        <f>ROUND(ROUND(Q128*AB131,0)*AL131,0)</f>
        <v>826</v>
      </c>
      <c r="AN131" s="53"/>
    </row>
    <row r="132" spans="1:40" ht="17.25" customHeight="1">
      <c r="A132" s="14">
        <v>54</v>
      </c>
      <c r="B132" s="15">
        <v>7131</v>
      </c>
      <c r="C132" s="80" t="s">
        <v>979</v>
      </c>
      <c r="D132" s="634"/>
      <c r="E132" s="81"/>
      <c r="F132" s="82"/>
      <c r="G132" s="83"/>
      <c r="H132" s="28"/>
      <c r="I132" s="10"/>
      <c r="J132" s="10"/>
      <c r="K132" s="10"/>
      <c r="L132" s="24"/>
      <c r="M132" s="57" t="s">
        <v>691</v>
      </c>
      <c r="N132" s="283"/>
      <c r="O132" s="283"/>
      <c r="P132" s="283"/>
      <c r="Q132" s="537">
        <v>950</v>
      </c>
      <c r="R132" s="537"/>
      <c r="S132" s="10" t="s">
        <v>1249</v>
      </c>
      <c r="T132" s="283"/>
      <c r="U132" s="57"/>
      <c r="V132" s="10"/>
      <c r="W132" s="10"/>
      <c r="X132" s="10"/>
      <c r="Y132" s="10"/>
      <c r="Z132" s="10"/>
      <c r="AA132" s="12"/>
      <c r="AB132" s="12"/>
      <c r="AC132" s="12"/>
      <c r="AD132" s="188"/>
      <c r="AE132" s="111"/>
      <c r="AF132" s="307"/>
      <c r="AG132" s="307"/>
      <c r="AH132" s="307"/>
      <c r="AI132" s="307"/>
      <c r="AJ132" s="307"/>
      <c r="AK132" s="161"/>
      <c r="AL132" s="161"/>
      <c r="AM132" s="41">
        <f>ROUND(Q132,0)</f>
        <v>950</v>
      </c>
      <c r="AN132" s="53"/>
    </row>
    <row r="133" spans="1:40" ht="17.25" customHeight="1">
      <c r="A133" s="14">
        <v>54</v>
      </c>
      <c r="B133" s="15">
        <v>7205</v>
      </c>
      <c r="C133" s="16" t="s">
        <v>980</v>
      </c>
      <c r="D133" s="634"/>
      <c r="E133" s="81"/>
      <c r="F133" s="82"/>
      <c r="G133" s="83"/>
      <c r="H133" s="303"/>
      <c r="I133" s="469"/>
      <c r="J133" s="469"/>
      <c r="K133" s="469"/>
      <c r="L133" s="470"/>
      <c r="M133" s="57"/>
      <c r="N133" s="283"/>
      <c r="O133" s="283"/>
      <c r="P133" s="283"/>
      <c r="Q133" s="380"/>
      <c r="R133" s="380"/>
      <c r="S133" s="10"/>
      <c r="T133" s="283"/>
      <c r="U133" s="57"/>
      <c r="V133" s="10"/>
      <c r="W133" s="10"/>
      <c r="X133" s="10"/>
      <c r="Y133" s="10"/>
      <c r="Z133" s="10"/>
      <c r="AA133" s="10"/>
      <c r="AB133" s="12"/>
      <c r="AC133" s="175"/>
      <c r="AD133" s="188" t="s">
        <v>1287</v>
      </c>
      <c r="AE133" s="111"/>
      <c r="AF133" s="307"/>
      <c r="AG133" s="307"/>
      <c r="AH133" s="307"/>
      <c r="AI133" s="307"/>
      <c r="AJ133" s="307"/>
      <c r="AK133" s="360" t="s">
        <v>1757</v>
      </c>
      <c r="AL133" s="161">
        <f>$AL$37</f>
        <v>0.97</v>
      </c>
      <c r="AM133" s="41">
        <f>ROUND(Q132*AL133,0)</f>
        <v>922</v>
      </c>
      <c r="AN133" s="23"/>
    </row>
    <row r="134" spans="1:40" ht="17.25" customHeight="1">
      <c r="A134" s="14">
        <v>54</v>
      </c>
      <c r="B134" s="15">
        <v>7133</v>
      </c>
      <c r="C134" s="80" t="s">
        <v>981</v>
      </c>
      <c r="D134" s="634"/>
      <c r="E134" s="81"/>
      <c r="F134" s="82"/>
      <c r="G134" s="83"/>
      <c r="H134" s="57"/>
      <c r="I134" s="283"/>
      <c r="J134" s="283"/>
      <c r="K134" s="283"/>
      <c r="L134" s="284"/>
      <c r="M134" s="57"/>
      <c r="N134" s="283"/>
      <c r="O134" s="283"/>
      <c r="P134" s="283"/>
      <c r="Q134" s="328"/>
      <c r="R134" s="328"/>
      <c r="S134" s="283"/>
      <c r="T134" s="283"/>
      <c r="U134" s="43" t="s">
        <v>1800</v>
      </c>
      <c r="V134" s="2"/>
      <c r="W134" s="21"/>
      <c r="X134" s="21"/>
      <c r="Y134" s="21"/>
      <c r="Z134" s="21"/>
      <c r="AA134" s="21"/>
      <c r="AB134" s="84"/>
      <c r="AC134" s="84"/>
      <c r="AD134" s="185"/>
      <c r="AE134" s="110"/>
      <c r="AF134" s="307"/>
      <c r="AG134" s="307"/>
      <c r="AH134" s="307"/>
      <c r="AI134" s="307"/>
      <c r="AJ134" s="307"/>
      <c r="AK134" s="533"/>
      <c r="AL134" s="533"/>
      <c r="AM134" s="41">
        <f>ROUND(Q132*AB135,0)</f>
        <v>922</v>
      </c>
      <c r="AN134" s="53"/>
    </row>
    <row r="135" spans="1:40" ht="17.25" customHeight="1">
      <c r="A135" s="14">
        <v>54</v>
      </c>
      <c r="B135" s="15">
        <v>7206</v>
      </c>
      <c r="C135" s="16" t="s">
        <v>982</v>
      </c>
      <c r="D135" s="634"/>
      <c r="E135" s="81"/>
      <c r="F135" s="82"/>
      <c r="G135" s="83"/>
      <c r="H135" s="390"/>
      <c r="I135" s="391"/>
      <c r="J135" s="391"/>
      <c r="K135" s="391"/>
      <c r="L135" s="392"/>
      <c r="M135" s="44"/>
      <c r="N135" s="25"/>
      <c r="O135" s="25"/>
      <c r="P135" s="25"/>
      <c r="Q135" s="329"/>
      <c r="R135" s="329"/>
      <c r="S135" s="25"/>
      <c r="T135" s="25"/>
      <c r="U135" s="44" t="s">
        <v>689</v>
      </c>
      <c r="V135" s="305"/>
      <c r="W135" s="25"/>
      <c r="X135" s="25"/>
      <c r="Y135" s="25"/>
      <c r="Z135" s="25"/>
      <c r="AA135" s="355" t="s">
        <v>1757</v>
      </c>
      <c r="AB135" s="574">
        <f>$AI$7</f>
        <v>0.97</v>
      </c>
      <c r="AC135" s="591"/>
      <c r="AD135" s="188" t="s">
        <v>1287</v>
      </c>
      <c r="AE135" s="111"/>
      <c r="AF135" s="307"/>
      <c r="AG135" s="307"/>
      <c r="AH135" s="307"/>
      <c r="AI135" s="307"/>
      <c r="AJ135" s="307"/>
      <c r="AK135" s="360" t="s">
        <v>1757</v>
      </c>
      <c r="AL135" s="161">
        <f>$AL$37</f>
        <v>0.97</v>
      </c>
      <c r="AM135" s="41">
        <f>ROUND(ROUND(Q132*AB135,0)*AL135,0)</f>
        <v>894</v>
      </c>
      <c r="AN135" s="53"/>
    </row>
    <row r="136" spans="1:40" ht="17.25" customHeight="1">
      <c r="A136" s="14">
        <v>54</v>
      </c>
      <c r="B136" s="15">
        <v>7141</v>
      </c>
      <c r="C136" s="80" t="s">
        <v>983</v>
      </c>
      <c r="D136" s="634"/>
      <c r="E136" s="81"/>
      <c r="F136" s="82"/>
      <c r="G136" s="83"/>
      <c r="H136" s="57"/>
      <c r="I136" s="283"/>
      <c r="J136" s="283"/>
      <c r="K136" s="283"/>
      <c r="L136" s="284"/>
      <c r="M136" s="57" t="s">
        <v>692</v>
      </c>
      <c r="N136" s="283"/>
      <c r="O136" s="283"/>
      <c r="P136" s="283"/>
      <c r="Q136" s="537">
        <v>1017</v>
      </c>
      <c r="R136" s="537"/>
      <c r="S136" s="10" t="s">
        <v>1249</v>
      </c>
      <c r="T136" s="283"/>
      <c r="U136" s="57"/>
      <c r="V136" s="10"/>
      <c r="W136" s="10"/>
      <c r="X136" s="10"/>
      <c r="Y136" s="10"/>
      <c r="Z136" s="10"/>
      <c r="AA136" s="12"/>
      <c r="AB136" s="12"/>
      <c r="AC136" s="12"/>
      <c r="AD136" s="188"/>
      <c r="AE136" s="111"/>
      <c r="AF136" s="307"/>
      <c r="AG136" s="307"/>
      <c r="AH136" s="307"/>
      <c r="AI136" s="307"/>
      <c r="AJ136" s="307"/>
      <c r="AK136" s="161"/>
      <c r="AL136" s="161"/>
      <c r="AM136" s="41">
        <f>ROUND(Q136,0)</f>
        <v>1017</v>
      </c>
      <c r="AN136" s="53"/>
    </row>
    <row r="137" spans="1:40" ht="17.25" customHeight="1">
      <c r="A137" s="14">
        <v>54</v>
      </c>
      <c r="B137" s="15">
        <v>7207</v>
      </c>
      <c r="C137" s="16" t="s">
        <v>984</v>
      </c>
      <c r="D137" s="634"/>
      <c r="E137" s="81"/>
      <c r="F137" s="82"/>
      <c r="G137" s="83"/>
      <c r="H137" s="303"/>
      <c r="I137" s="469"/>
      <c r="J137" s="469"/>
      <c r="K137" s="469"/>
      <c r="L137" s="470"/>
      <c r="M137" s="57"/>
      <c r="N137" s="283"/>
      <c r="O137" s="283"/>
      <c r="P137" s="283"/>
      <c r="Q137" s="380"/>
      <c r="R137" s="380"/>
      <c r="S137" s="10"/>
      <c r="T137" s="283"/>
      <c r="U137" s="57"/>
      <c r="V137" s="10"/>
      <c r="W137" s="10"/>
      <c r="X137" s="10"/>
      <c r="Y137" s="10"/>
      <c r="Z137" s="10"/>
      <c r="AA137" s="10"/>
      <c r="AB137" s="12"/>
      <c r="AC137" s="175"/>
      <c r="AD137" s="188" t="s">
        <v>1287</v>
      </c>
      <c r="AE137" s="111"/>
      <c r="AF137" s="307"/>
      <c r="AG137" s="307"/>
      <c r="AH137" s="307"/>
      <c r="AI137" s="307"/>
      <c r="AJ137" s="307"/>
      <c r="AK137" s="360" t="s">
        <v>1757</v>
      </c>
      <c r="AL137" s="161">
        <f>$AL$37</f>
        <v>0.97</v>
      </c>
      <c r="AM137" s="41">
        <f>ROUND(Q136*AL137,0)</f>
        <v>986</v>
      </c>
      <c r="AN137" s="23"/>
    </row>
    <row r="138" spans="1:40" ht="17.25" customHeight="1">
      <c r="A138" s="14">
        <v>54</v>
      </c>
      <c r="B138" s="15">
        <v>7143</v>
      </c>
      <c r="C138" s="80" t="s">
        <v>985</v>
      </c>
      <c r="D138" s="634"/>
      <c r="E138" s="81"/>
      <c r="F138" s="82"/>
      <c r="G138" s="83"/>
      <c r="H138" s="57"/>
      <c r="I138" s="283"/>
      <c r="J138" s="283"/>
      <c r="K138" s="283"/>
      <c r="L138" s="284"/>
      <c r="M138" s="57"/>
      <c r="N138" s="283"/>
      <c r="O138" s="283"/>
      <c r="P138" s="283"/>
      <c r="Q138" s="328"/>
      <c r="R138" s="328"/>
      <c r="S138" s="283"/>
      <c r="T138" s="283"/>
      <c r="U138" s="43" t="s">
        <v>1800</v>
      </c>
      <c r="V138" s="2"/>
      <c r="W138" s="21"/>
      <c r="X138" s="21"/>
      <c r="Y138" s="21"/>
      <c r="Z138" s="21"/>
      <c r="AA138" s="21"/>
      <c r="AB138" s="84"/>
      <c r="AC138" s="84"/>
      <c r="AD138" s="185"/>
      <c r="AE138" s="110"/>
      <c r="AF138" s="307"/>
      <c r="AG138" s="307"/>
      <c r="AH138" s="307"/>
      <c r="AI138" s="307"/>
      <c r="AJ138" s="307"/>
      <c r="AK138" s="533"/>
      <c r="AL138" s="533"/>
      <c r="AM138" s="41">
        <f>ROUND(Q136*AB139,0)</f>
        <v>986</v>
      </c>
      <c r="AN138" s="53"/>
    </row>
    <row r="139" spans="1:40" ht="17.25" customHeight="1">
      <c r="A139" s="14">
        <v>54</v>
      </c>
      <c r="B139" s="15">
        <v>7208</v>
      </c>
      <c r="C139" s="16" t="s">
        <v>986</v>
      </c>
      <c r="D139" s="634"/>
      <c r="E139" s="81"/>
      <c r="F139" s="82"/>
      <c r="G139" s="83"/>
      <c r="H139" s="390"/>
      <c r="I139" s="391"/>
      <c r="J139" s="391"/>
      <c r="K139" s="391"/>
      <c r="L139" s="392"/>
      <c r="M139" s="44"/>
      <c r="N139" s="25"/>
      <c r="O139" s="25"/>
      <c r="P139" s="25"/>
      <c r="Q139" s="329"/>
      <c r="R139" s="329"/>
      <c r="S139" s="25"/>
      <c r="T139" s="25"/>
      <c r="U139" s="44" t="s">
        <v>689</v>
      </c>
      <c r="V139" s="305"/>
      <c r="W139" s="25"/>
      <c r="X139" s="25"/>
      <c r="Y139" s="25"/>
      <c r="Z139" s="25"/>
      <c r="AA139" s="355" t="s">
        <v>1757</v>
      </c>
      <c r="AB139" s="574">
        <f>$AI$7</f>
        <v>0.97</v>
      </c>
      <c r="AC139" s="591"/>
      <c r="AD139" s="188" t="s">
        <v>1287</v>
      </c>
      <c r="AE139" s="111"/>
      <c r="AF139" s="307"/>
      <c r="AG139" s="307"/>
      <c r="AH139" s="307"/>
      <c r="AI139" s="307"/>
      <c r="AJ139" s="307"/>
      <c r="AK139" s="360" t="s">
        <v>1757</v>
      </c>
      <c r="AL139" s="161">
        <f>$AL$37</f>
        <v>0.97</v>
      </c>
      <c r="AM139" s="41">
        <f>ROUND(ROUND(Q136*AB139,0)*AL139,0)</f>
        <v>956</v>
      </c>
      <c r="AN139" s="53"/>
    </row>
    <row r="140" spans="1:40" ht="17.25" customHeight="1">
      <c r="A140" s="14">
        <v>54</v>
      </c>
      <c r="B140" s="15">
        <v>7151</v>
      </c>
      <c r="C140" s="80" t="s">
        <v>987</v>
      </c>
      <c r="D140" s="634"/>
      <c r="E140" s="81"/>
      <c r="F140" s="82"/>
      <c r="G140" s="83"/>
      <c r="H140" s="57"/>
      <c r="I140" s="283"/>
      <c r="J140" s="283"/>
      <c r="K140" s="283"/>
      <c r="L140" s="284"/>
      <c r="M140" s="57" t="s">
        <v>693</v>
      </c>
      <c r="N140" s="283"/>
      <c r="O140" s="283"/>
      <c r="P140" s="283"/>
      <c r="Q140" s="537">
        <v>1083</v>
      </c>
      <c r="R140" s="537"/>
      <c r="S140" s="10" t="s">
        <v>1249</v>
      </c>
      <c r="T140" s="283"/>
      <c r="U140" s="57"/>
      <c r="V140" s="10"/>
      <c r="W140" s="10"/>
      <c r="X140" s="10"/>
      <c r="Y140" s="10"/>
      <c r="Z140" s="10"/>
      <c r="AA140" s="12"/>
      <c r="AB140" s="12"/>
      <c r="AC140" s="12"/>
      <c r="AD140" s="188"/>
      <c r="AE140" s="111"/>
      <c r="AF140" s="307"/>
      <c r="AG140" s="307"/>
      <c r="AH140" s="307"/>
      <c r="AI140" s="307"/>
      <c r="AJ140" s="307"/>
      <c r="AK140" s="161"/>
      <c r="AL140" s="161"/>
      <c r="AM140" s="41">
        <f>ROUND(Q140,0)</f>
        <v>1083</v>
      </c>
      <c r="AN140" s="53"/>
    </row>
    <row r="141" spans="1:40" ht="17.25" customHeight="1">
      <c r="A141" s="14">
        <v>54</v>
      </c>
      <c r="B141" s="15">
        <v>7209</v>
      </c>
      <c r="C141" s="16" t="s">
        <v>988</v>
      </c>
      <c r="D141" s="634"/>
      <c r="E141" s="81"/>
      <c r="F141" s="82"/>
      <c r="G141" s="83"/>
      <c r="H141" s="303"/>
      <c r="I141" s="469"/>
      <c r="J141" s="469"/>
      <c r="K141" s="469"/>
      <c r="L141" s="470"/>
      <c r="M141" s="57"/>
      <c r="N141" s="283"/>
      <c r="O141" s="283"/>
      <c r="P141" s="283"/>
      <c r="Q141" s="380"/>
      <c r="R141" s="380"/>
      <c r="S141" s="10"/>
      <c r="T141" s="283"/>
      <c r="U141" s="57"/>
      <c r="V141" s="10"/>
      <c r="W141" s="10"/>
      <c r="X141" s="10"/>
      <c r="Y141" s="10"/>
      <c r="Z141" s="10"/>
      <c r="AA141" s="10"/>
      <c r="AB141" s="12"/>
      <c r="AC141" s="175"/>
      <c r="AD141" s="188" t="s">
        <v>1287</v>
      </c>
      <c r="AE141" s="111"/>
      <c r="AF141" s="307"/>
      <c r="AG141" s="307"/>
      <c r="AH141" s="307"/>
      <c r="AI141" s="307"/>
      <c r="AJ141" s="307"/>
      <c r="AK141" s="360" t="s">
        <v>1757</v>
      </c>
      <c r="AL141" s="161">
        <f>$AL$37</f>
        <v>0.97</v>
      </c>
      <c r="AM141" s="41">
        <f>ROUND(Q140*AL141,0)</f>
        <v>1051</v>
      </c>
      <c r="AN141" s="23"/>
    </row>
    <row r="142" spans="1:40" ht="17.25" customHeight="1">
      <c r="A142" s="14">
        <v>54</v>
      </c>
      <c r="B142" s="15">
        <v>7153</v>
      </c>
      <c r="C142" s="80" t="s">
        <v>989</v>
      </c>
      <c r="D142" s="634"/>
      <c r="E142" s="81"/>
      <c r="F142" s="82"/>
      <c r="G142" s="83"/>
      <c r="H142" s="57"/>
      <c r="I142" s="283"/>
      <c r="J142" s="283"/>
      <c r="K142" s="283"/>
      <c r="L142" s="284"/>
      <c r="M142" s="57"/>
      <c r="N142" s="283"/>
      <c r="O142" s="283"/>
      <c r="P142" s="283"/>
      <c r="Q142" s="328"/>
      <c r="R142" s="328"/>
      <c r="S142" s="283"/>
      <c r="T142" s="283"/>
      <c r="U142" s="43" t="s">
        <v>1800</v>
      </c>
      <c r="V142" s="2"/>
      <c r="W142" s="21"/>
      <c r="X142" s="21"/>
      <c r="Y142" s="21"/>
      <c r="Z142" s="21"/>
      <c r="AA142" s="21"/>
      <c r="AB142" s="84"/>
      <c r="AC142" s="84"/>
      <c r="AD142" s="185"/>
      <c r="AE142" s="110"/>
      <c r="AF142" s="307"/>
      <c r="AG142" s="307"/>
      <c r="AH142" s="307"/>
      <c r="AI142" s="307"/>
      <c r="AJ142" s="307"/>
      <c r="AK142" s="533"/>
      <c r="AL142" s="533"/>
      <c r="AM142" s="41">
        <f>ROUND(Q140*AB143,0)</f>
        <v>1051</v>
      </c>
      <c r="AN142" s="53"/>
    </row>
    <row r="143" spans="1:40" ht="17.25" customHeight="1">
      <c r="A143" s="14">
        <v>54</v>
      </c>
      <c r="B143" s="15">
        <v>7210</v>
      </c>
      <c r="C143" s="16" t="s">
        <v>990</v>
      </c>
      <c r="D143" s="634"/>
      <c r="E143" s="81"/>
      <c r="F143" s="82"/>
      <c r="G143" s="83"/>
      <c r="H143" s="390"/>
      <c r="I143" s="394"/>
      <c r="J143" s="394"/>
      <c r="K143" s="394"/>
      <c r="L143" s="395"/>
      <c r="M143" s="44"/>
      <c r="N143" s="25"/>
      <c r="O143" s="25"/>
      <c r="P143" s="25"/>
      <c r="Q143" s="329"/>
      <c r="R143" s="329"/>
      <c r="S143" s="25"/>
      <c r="T143" s="25"/>
      <c r="U143" s="44" t="s">
        <v>689</v>
      </c>
      <c r="V143" s="305"/>
      <c r="W143" s="25"/>
      <c r="X143" s="25"/>
      <c r="Y143" s="25"/>
      <c r="Z143" s="25"/>
      <c r="AA143" s="355" t="s">
        <v>1757</v>
      </c>
      <c r="AB143" s="574">
        <f>$AI$7</f>
        <v>0.97</v>
      </c>
      <c r="AC143" s="591"/>
      <c r="AD143" s="188" t="s">
        <v>1287</v>
      </c>
      <c r="AE143" s="111"/>
      <c r="AF143" s="307"/>
      <c r="AG143" s="307"/>
      <c r="AH143" s="307"/>
      <c r="AI143" s="307"/>
      <c r="AJ143" s="307"/>
      <c r="AK143" s="360" t="s">
        <v>1757</v>
      </c>
      <c r="AL143" s="161">
        <f>$AL$37</f>
        <v>0.97</v>
      </c>
      <c r="AM143" s="41">
        <f>ROUND(ROUND(Q140*AB143,0)*AL143,0)</f>
        <v>1019</v>
      </c>
      <c r="AN143" s="53"/>
    </row>
    <row r="144" spans="1:40" ht="17.25" customHeight="1">
      <c r="A144" s="14">
        <v>54</v>
      </c>
      <c r="B144" s="15">
        <v>7115</v>
      </c>
      <c r="C144" s="80" t="s">
        <v>991</v>
      </c>
      <c r="D144" s="634"/>
      <c r="E144" s="162"/>
      <c r="F144" s="163"/>
      <c r="G144" s="83"/>
      <c r="H144" s="109" t="s">
        <v>705</v>
      </c>
      <c r="I144" s="467"/>
      <c r="J144" s="467"/>
      <c r="K144" s="467"/>
      <c r="L144" s="468"/>
      <c r="M144" s="43" t="s">
        <v>1282</v>
      </c>
      <c r="N144" s="21"/>
      <c r="O144" s="21"/>
      <c r="P144" s="21"/>
      <c r="Q144" s="616">
        <v>812</v>
      </c>
      <c r="R144" s="616"/>
      <c r="S144" s="2" t="s">
        <v>1249</v>
      </c>
      <c r="T144" s="21"/>
      <c r="U144" s="43"/>
      <c r="V144" s="2"/>
      <c r="W144" s="2"/>
      <c r="X144" s="2"/>
      <c r="Y144" s="2"/>
      <c r="Z144" s="2"/>
      <c r="AA144" s="2"/>
      <c r="AB144" s="5"/>
      <c r="AC144" s="5"/>
      <c r="AD144" s="188"/>
      <c r="AE144" s="111"/>
      <c r="AF144" s="307"/>
      <c r="AG144" s="307"/>
      <c r="AH144" s="307"/>
      <c r="AI144" s="307"/>
      <c r="AJ144" s="307"/>
      <c r="AK144" s="161"/>
      <c r="AL144" s="161"/>
      <c r="AM144" s="41">
        <f>ROUND(Q144,0)</f>
        <v>812</v>
      </c>
      <c r="AN144" s="53"/>
    </row>
    <row r="145" spans="1:40" ht="17.25" customHeight="1">
      <c r="A145" s="14">
        <v>54</v>
      </c>
      <c r="B145" s="15">
        <v>7211</v>
      </c>
      <c r="C145" s="16" t="s">
        <v>992</v>
      </c>
      <c r="D145" s="634"/>
      <c r="E145" s="404"/>
      <c r="F145" s="405"/>
      <c r="G145" s="406"/>
      <c r="H145" s="610" t="s">
        <v>993</v>
      </c>
      <c r="I145" s="624"/>
      <c r="J145" s="624"/>
      <c r="K145" s="624"/>
      <c r="L145" s="625"/>
      <c r="M145" s="57"/>
      <c r="N145" s="283"/>
      <c r="O145" s="283"/>
      <c r="P145" s="283"/>
      <c r="Q145" s="380"/>
      <c r="R145" s="380"/>
      <c r="S145" s="10"/>
      <c r="T145" s="283"/>
      <c r="U145" s="57"/>
      <c r="V145" s="10"/>
      <c r="W145" s="10"/>
      <c r="X145" s="10"/>
      <c r="Y145" s="10"/>
      <c r="Z145" s="10"/>
      <c r="AA145" s="10"/>
      <c r="AB145" s="12"/>
      <c r="AC145" s="175"/>
      <c r="AD145" s="188" t="s">
        <v>1287</v>
      </c>
      <c r="AE145" s="111"/>
      <c r="AF145" s="307"/>
      <c r="AG145" s="307"/>
      <c r="AH145" s="307"/>
      <c r="AI145" s="307"/>
      <c r="AJ145" s="307"/>
      <c r="AK145" s="360" t="s">
        <v>1757</v>
      </c>
      <c r="AL145" s="161">
        <f>$AL$37</f>
        <v>0.97</v>
      </c>
      <c r="AM145" s="41">
        <f>ROUND(Q144*AL145,0)</f>
        <v>788</v>
      </c>
      <c r="AN145" s="23"/>
    </row>
    <row r="146" spans="1:40" ht="17.25" customHeight="1">
      <c r="A146" s="14">
        <v>54</v>
      </c>
      <c r="B146" s="15">
        <v>7117</v>
      </c>
      <c r="C146" s="80" t="s">
        <v>994</v>
      </c>
      <c r="D146" s="634"/>
      <c r="E146" s="404"/>
      <c r="F146" s="405"/>
      <c r="G146" s="406"/>
      <c r="H146" s="626"/>
      <c r="I146" s="624"/>
      <c r="J146" s="624"/>
      <c r="K146" s="624"/>
      <c r="L146" s="625"/>
      <c r="M146" s="57"/>
      <c r="N146" s="283"/>
      <c r="O146" s="283"/>
      <c r="P146" s="283"/>
      <c r="Q146" s="328"/>
      <c r="R146" s="328"/>
      <c r="S146" s="283"/>
      <c r="T146" s="283"/>
      <c r="U146" s="43" t="s">
        <v>1800</v>
      </c>
      <c r="V146" s="2"/>
      <c r="W146" s="21"/>
      <c r="X146" s="21"/>
      <c r="Y146" s="21"/>
      <c r="Z146" s="21"/>
      <c r="AA146" s="21"/>
      <c r="AB146" s="84"/>
      <c r="AC146" s="84"/>
      <c r="AD146" s="185"/>
      <c r="AE146" s="110"/>
      <c r="AF146" s="307"/>
      <c r="AG146" s="307"/>
      <c r="AH146" s="307"/>
      <c r="AI146" s="307"/>
      <c r="AJ146" s="307"/>
      <c r="AK146" s="533"/>
      <c r="AL146" s="533"/>
      <c r="AM146" s="41">
        <f>ROUND(Q144*AB147,0)</f>
        <v>788</v>
      </c>
      <c r="AN146" s="53"/>
    </row>
    <row r="147" spans="1:40" ht="17.25" customHeight="1">
      <c r="A147" s="14">
        <v>54</v>
      </c>
      <c r="B147" s="15">
        <v>7212</v>
      </c>
      <c r="C147" s="16" t="s">
        <v>995</v>
      </c>
      <c r="D147" s="634"/>
      <c r="E147" s="404"/>
      <c r="F147" s="405"/>
      <c r="G147" s="406"/>
      <c r="H147" s="626"/>
      <c r="I147" s="624"/>
      <c r="J147" s="624"/>
      <c r="K147" s="624"/>
      <c r="L147" s="625"/>
      <c r="M147" s="44"/>
      <c r="N147" s="25"/>
      <c r="O147" s="25"/>
      <c r="P147" s="25"/>
      <c r="Q147" s="329"/>
      <c r="R147" s="329"/>
      <c r="S147" s="25"/>
      <c r="T147" s="25"/>
      <c r="U147" s="44" t="s">
        <v>689</v>
      </c>
      <c r="V147" s="305"/>
      <c r="W147" s="25"/>
      <c r="X147" s="25"/>
      <c r="Y147" s="25"/>
      <c r="Z147" s="25"/>
      <c r="AA147" s="355" t="s">
        <v>1757</v>
      </c>
      <c r="AB147" s="574">
        <f>$AI$7</f>
        <v>0.97</v>
      </c>
      <c r="AC147" s="591"/>
      <c r="AD147" s="188" t="s">
        <v>1287</v>
      </c>
      <c r="AE147" s="111"/>
      <c r="AF147" s="307"/>
      <c r="AG147" s="307"/>
      <c r="AH147" s="307"/>
      <c r="AI147" s="307"/>
      <c r="AJ147" s="307"/>
      <c r="AK147" s="360" t="s">
        <v>1757</v>
      </c>
      <c r="AL147" s="161">
        <f>$AL$37</f>
        <v>0.97</v>
      </c>
      <c r="AM147" s="41">
        <f>ROUND(ROUND(Q144*AB147,0)*AL147,0)</f>
        <v>764</v>
      </c>
      <c r="AN147" s="53"/>
    </row>
    <row r="148" spans="1:40" ht="17.25" customHeight="1">
      <c r="A148" s="14">
        <v>54</v>
      </c>
      <c r="B148" s="15">
        <v>7125</v>
      </c>
      <c r="C148" s="80" t="s">
        <v>996</v>
      </c>
      <c r="D148" s="634"/>
      <c r="E148" s="404"/>
      <c r="F148" s="405"/>
      <c r="G148" s="406"/>
      <c r="H148" s="165" t="s">
        <v>1288</v>
      </c>
      <c r="I148" s="476"/>
      <c r="J148" s="476"/>
      <c r="K148" s="476"/>
      <c r="L148" s="447"/>
      <c r="M148" s="57" t="s">
        <v>706</v>
      </c>
      <c r="N148" s="283"/>
      <c r="O148" s="283"/>
      <c r="P148" s="283"/>
      <c r="Q148" s="537">
        <v>878</v>
      </c>
      <c r="R148" s="537"/>
      <c r="S148" s="10" t="s">
        <v>1249</v>
      </c>
      <c r="T148" s="283"/>
      <c r="U148" s="57"/>
      <c r="V148" s="10"/>
      <c r="W148" s="10"/>
      <c r="X148" s="10"/>
      <c r="Y148" s="10"/>
      <c r="Z148" s="10"/>
      <c r="AA148" s="12"/>
      <c r="AB148" s="12"/>
      <c r="AC148" s="12"/>
      <c r="AD148" s="188"/>
      <c r="AE148" s="111"/>
      <c r="AF148" s="307"/>
      <c r="AG148" s="307"/>
      <c r="AH148" s="307"/>
      <c r="AI148" s="307"/>
      <c r="AJ148" s="307"/>
      <c r="AK148" s="161"/>
      <c r="AL148" s="161"/>
      <c r="AM148" s="41">
        <f>ROUND(Q148,0)</f>
        <v>878</v>
      </c>
      <c r="AN148" s="53"/>
    </row>
    <row r="149" spans="1:40" ht="17.25" customHeight="1">
      <c r="A149" s="14">
        <v>54</v>
      </c>
      <c r="B149" s="15">
        <v>7213</v>
      </c>
      <c r="C149" s="16" t="s">
        <v>1044</v>
      </c>
      <c r="D149" s="634"/>
      <c r="E149" s="404"/>
      <c r="F149" s="405"/>
      <c r="G149" s="406"/>
      <c r="H149" s="404"/>
      <c r="I149" s="405"/>
      <c r="J149" s="405"/>
      <c r="K149" s="405"/>
      <c r="L149" s="406"/>
      <c r="M149" s="57"/>
      <c r="N149" s="283"/>
      <c r="O149" s="283"/>
      <c r="P149" s="283"/>
      <c r="Q149" s="380"/>
      <c r="R149" s="380"/>
      <c r="S149" s="10"/>
      <c r="T149" s="283"/>
      <c r="U149" s="57"/>
      <c r="V149" s="10"/>
      <c r="W149" s="10"/>
      <c r="X149" s="10"/>
      <c r="Y149" s="10"/>
      <c r="Z149" s="10"/>
      <c r="AA149" s="10"/>
      <c r="AB149" s="12"/>
      <c r="AC149" s="175"/>
      <c r="AD149" s="188" t="s">
        <v>1287</v>
      </c>
      <c r="AE149" s="111"/>
      <c r="AF149" s="307"/>
      <c r="AG149" s="307"/>
      <c r="AH149" s="307"/>
      <c r="AI149" s="307"/>
      <c r="AJ149" s="307"/>
      <c r="AK149" s="360" t="s">
        <v>1757</v>
      </c>
      <c r="AL149" s="161">
        <f>$AL$37</f>
        <v>0.97</v>
      </c>
      <c r="AM149" s="41">
        <f>ROUND(Q148*AL149,0)</f>
        <v>852</v>
      </c>
      <c r="AN149" s="23"/>
    </row>
    <row r="150" spans="1:40" ht="17.25" customHeight="1">
      <c r="A150" s="14">
        <v>54</v>
      </c>
      <c r="B150" s="15">
        <v>7127</v>
      </c>
      <c r="C150" s="80" t="s">
        <v>1045</v>
      </c>
      <c r="D150" s="634"/>
      <c r="E150" s="81"/>
      <c r="F150" s="82"/>
      <c r="G150" s="83"/>
      <c r="H150" s="390"/>
      <c r="I150" s="391"/>
      <c r="J150" s="391"/>
      <c r="K150" s="391"/>
      <c r="L150" s="392"/>
      <c r="M150" s="57"/>
      <c r="N150" s="283"/>
      <c r="O150" s="283"/>
      <c r="P150" s="283"/>
      <c r="Q150" s="328"/>
      <c r="R150" s="328"/>
      <c r="S150" s="283"/>
      <c r="T150" s="283"/>
      <c r="U150" s="43" t="s">
        <v>1800</v>
      </c>
      <c r="V150" s="2"/>
      <c r="W150" s="21"/>
      <c r="X150" s="21"/>
      <c r="Y150" s="21"/>
      <c r="Z150" s="21"/>
      <c r="AA150" s="21"/>
      <c r="AB150" s="84"/>
      <c r="AC150" s="84"/>
      <c r="AD150" s="185"/>
      <c r="AE150" s="110"/>
      <c r="AF150" s="307"/>
      <c r="AG150" s="307"/>
      <c r="AH150" s="307"/>
      <c r="AI150" s="307"/>
      <c r="AJ150" s="307"/>
      <c r="AK150" s="533"/>
      <c r="AL150" s="533"/>
      <c r="AM150" s="41">
        <f>ROUND(Q148*AB151,0)</f>
        <v>852</v>
      </c>
      <c r="AN150" s="53"/>
    </row>
    <row r="151" spans="1:40" ht="17.25" customHeight="1">
      <c r="A151" s="14">
        <v>54</v>
      </c>
      <c r="B151" s="15">
        <v>7214</v>
      </c>
      <c r="C151" s="16" t="s">
        <v>1046</v>
      </c>
      <c r="D151" s="634"/>
      <c r="E151" s="81"/>
      <c r="F151" s="82"/>
      <c r="G151" s="83"/>
      <c r="H151" s="149"/>
      <c r="I151" s="471"/>
      <c r="J151" s="471"/>
      <c r="K151" s="471"/>
      <c r="L151" s="472"/>
      <c r="M151" s="44"/>
      <c r="N151" s="25"/>
      <c r="O151" s="25"/>
      <c r="P151" s="25"/>
      <c r="Q151" s="329"/>
      <c r="R151" s="329"/>
      <c r="S151" s="25"/>
      <c r="T151" s="25"/>
      <c r="U151" s="44" t="s">
        <v>689</v>
      </c>
      <c r="V151" s="305"/>
      <c r="W151" s="25"/>
      <c r="X151" s="25"/>
      <c r="Y151" s="25"/>
      <c r="Z151" s="25"/>
      <c r="AA151" s="355" t="s">
        <v>1757</v>
      </c>
      <c r="AB151" s="574">
        <f>$AI$7</f>
        <v>0.97</v>
      </c>
      <c r="AC151" s="591"/>
      <c r="AD151" s="188" t="s">
        <v>1287</v>
      </c>
      <c r="AE151" s="111"/>
      <c r="AF151" s="307"/>
      <c r="AG151" s="307"/>
      <c r="AH151" s="307"/>
      <c r="AI151" s="307"/>
      <c r="AJ151" s="307"/>
      <c r="AK151" s="360" t="s">
        <v>1757</v>
      </c>
      <c r="AL151" s="161">
        <f>$AL$37</f>
        <v>0.97</v>
      </c>
      <c r="AM151" s="41">
        <f>ROUND(ROUND(Q148*AB151,0)*AL151,0)</f>
        <v>826</v>
      </c>
      <c r="AN151" s="53"/>
    </row>
    <row r="152" spans="1:40" ht="17.25" customHeight="1">
      <c r="A152" s="14">
        <v>54</v>
      </c>
      <c r="B152" s="15">
        <v>7135</v>
      </c>
      <c r="C152" s="80" t="s">
        <v>1047</v>
      </c>
      <c r="D152" s="634"/>
      <c r="E152" s="81"/>
      <c r="F152" s="82"/>
      <c r="G152" s="83"/>
      <c r="H152" s="478"/>
      <c r="I152" s="471"/>
      <c r="J152" s="471"/>
      <c r="K152" s="471"/>
      <c r="L152" s="472"/>
      <c r="M152" s="57" t="s">
        <v>691</v>
      </c>
      <c r="N152" s="283"/>
      <c r="O152" s="283"/>
      <c r="P152" s="283"/>
      <c r="Q152" s="537">
        <v>950</v>
      </c>
      <c r="R152" s="537"/>
      <c r="S152" s="10" t="s">
        <v>1249</v>
      </c>
      <c r="T152" s="283"/>
      <c r="U152" s="57"/>
      <c r="V152" s="10"/>
      <c r="W152" s="10"/>
      <c r="X152" s="10"/>
      <c r="Y152" s="10"/>
      <c r="Z152" s="10"/>
      <c r="AA152" s="12"/>
      <c r="AB152" s="12"/>
      <c r="AC152" s="12"/>
      <c r="AD152" s="188"/>
      <c r="AE152" s="111"/>
      <c r="AF152" s="307"/>
      <c r="AG152" s="307"/>
      <c r="AH152" s="307"/>
      <c r="AI152" s="307"/>
      <c r="AJ152" s="307"/>
      <c r="AK152" s="161"/>
      <c r="AL152" s="161"/>
      <c r="AM152" s="41">
        <f>ROUND(Q152,0)</f>
        <v>950</v>
      </c>
      <c r="AN152" s="53"/>
    </row>
    <row r="153" spans="1:40" ht="17.25" customHeight="1">
      <c r="A153" s="14">
        <v>54</v>
      </c>
      <c r="B153" s="15">
        <v>7215</v>
      </c>
      <c r="C153" s="16" t="s">
        <v>1048</v>
      </c>
      <c r="D153" s="634"/>
      <c r="E153" s="81"/>
      <c r="F153" s="82"/>
      <c r="G153" s="83"/>
      <c r="H153" s="303"/>
      <c r="I153" s="469"/>
      <c r="J153" s="469"/>
      <c r="K153" s="469"/>
      <c r="L153" s="470"/>
      <c r="M153" s="57"/>
      <c r="N153" s="283"/>
      <c r="O153" s="283"/>
      <c r="P153" s="283"/>
      <c r="Q153" s="380"/>
      <c r="R153" s="380"/>
      <c r="S153" s="10"/>
      <c r="T153" s="283"/>
      <c r="U153" s="57"/>
      <c r="V153" s="10"/>
      <c r="W153" s="10"/>
      <c r="X153" s="10"/>
      <c r="Y153" s="10"/>
      <c r="Z153" s="10"/>
      <c r="AA153" s="10"/>
      <c r="AB153" s="12"/>
      <c r="AC153" s="175"/>
      <c r="AD153" s="188" t="s">
        <v>1287</v>
      </c>
      <c r="AE153" s="111"/>
      <c r="AF153" s="307"/>
      <c r="AG153" s="307"/>
      <c r="AH153" s="307"/>
      <c r="AI153" s="307"/>
      <c r="AJ153" s="307"/>
      <c r="AK153" s="360" t="s">
        <v>1757</v>
      </c>
      <c r="AL153" s="161">
        <f>$AL$37</f>
        <v>0.97</v>
      </c>
      <c r="AM153" s="41">
        <f>ROUND(Q152*AL153,0)</f>
        <v>922</v>
      </c>
      <c r="AN153" s="23"/>
    </row>
    <row r="154" spans="1:40" ht="17.25" customHeight="1">
      <c r="A154" s="14">
        <v>54</v>
      </c>
      <c r="B154" s="15">
        <v>7137</v>
      </c>
      <c r="C154" s="80" t="s">
        <v>1049</v>
      </c>
      <c r="D154" s="628"/>
      <c r="E154" s="81"/>
      <c r="F154" s="82"/>
      <c r="G154" s="83"/>
      <c r="H154" s="57"/>
      <c r="I154" s="283"/>
      <c r="J154" s="283"/>
      <c r="K154" s="283"/>
      <c r="L154" s="284"/>
      <c r="M154" s="57"/>
      <c r="N154" s="283"/>
      <c r="O154" s="283"/>
      <c r="P154" s="283"/>
      <c r="Q154" s="328"/>
      <c r="R154" s="328"/>
      <c r="S154" s="283"/>
      <c r="T154" s="283"/>
      <c r="U154" s="43" t="s">
        <v>1800</v>
      </c>
      <c r="V154" s="2"/>
      <c r="W154" s="21"/>
      <c r="X154" s="21"/>
      <c r="Y154" s="21"/>
      <c r="Z154" s="21"/>
      <c r="AA154" s="21"/>
      <c r="AB154" s="84"/>
      <c r="AC154" s="84"/>
      <c r="AD154" s="185"/>
      <c r="AE154" s="110"/>
      <c r="AF154" s="307"/>
      <c r="AG154" s="307"/>
      <c r="AH154" s="307"/>
      <c r="AI154" s="307"/>
      <c r="AJ154" s="307"/>
      <c r="AK154" s="533"/>
      <c r="AL154" s="533"/>
      <c r="AM154" s="41">
        <f>ROUND(Q152*AB155,0)</f>
        <v>922</v>
      </c>
      <c r="AN154" s="53"/>
    </row>
    <row r="155" spans="1:40" ht="17.25" customHeight="1">
      <c r="A155" s="14">
        <v>54</v>
      </c>
      <c r="B155" s="15">
        <v>7216</v>
      </c>
      <c r="C155" s="16" t="s">
        <v>1050</v>
      </c>
      <c r="E155" s="81"/>
      <c r="F155" s="82"/>
      <c r="G155" s="83"/>
      <c r="H155" s="390"/>
      <c r="I155" s="391"/>
      <c r="J155" s="391"/>
      <c r="K155" s="391"/>
      <c r="L155" s="392"/>
      <c r="M155" s="44"/>
      <c r="N155" s="25"/>
      <c r="O155" s="25"/>
      <c r="P155" s="25"/>
      <c r="Q155" s="329"/>
      <c r="R155" s="329"/>
      <c r="S155" s="25"/>
      <c r="T155" s="25"/>
      <c r="U155" s="44" t="s">
        <v>689</v>
      </c>
      <c r="V155" s="305"/>
      <c r="W155" s="25"/>
      <c r="X155" s="25"/>
      <c r="Y155" s="25"/>
      <c r="Z155" s="25"/>
      <c r="AA155" s="355" t="s">
        <v>1757</v>
      </c>
      <c r="AB155" s="574">
        <f>$AI$7</f>
        <v>0.97</v>
      </c>
      <c r="AC155" s="591"/>
      <c r="AD155" s="188" t="s">
        <v>1287</v>
      </c>
      <c r="AE155" s="111"/>
      <c r="AF155" s="307"/>
      <c r="AG155" s="307"/>
      <c r="AH155" s="307"/>
      <c r="AI155" s="307"/>
      <c r="AJ155" s="307"/>
      <c r="AK155" s="360" t="s">
        <v>1757</v>
      </c>
      <c r="AL155" s="161">
        <f>$AL$37</f>
        <v>0.97</v>
      </c>
      <c r="AM155" s="41">
        <f>ROUND(ROUND(Q152*AB155,0)*AL155,0)</f>
        <v>894</v>
      </c>
      <c r="AN155" s="53"/>
    </row>
    <row r="156" spans="1:40" ht="17.25" customHeight="1">
      <c r="A156" s="14">
        <v>54</v>
      </c>
      <c r="B156" s="15">
        <v>7145</v>
      </c>
      <c r="C156" s="80" t="s">
        <v>1051</v>
      </c>
      <c r="D156" s="115"/>
      <c r="E156" s="81"/>
      <c r="F156" s="82"/>
      <c r="G156" s="83"/>
      <c r="H156" s="57"/>
      <c r="I156" s="283"/>
      <c r="J156" s="283"/>
      <c r="K156" s="283"/>
      <c r="L156" s="284"/>
      <c r="M156" s="57" t="s">
        <v>692</v>
      </c>
      <c r="N156" s="283"/>
      <c r="O156" s="283"/>
      <c r="P156" s="283"/>
      <c r="Q156" s="537">
        <v>1017</v>
      </c>
      <c r="R156" s="537"/>
      <c r="S156" s="10" t="s">
        <v>1249</v>
      </c>
      <c r="T156" s="283"/>
      <c r="U156" s="57"/>
      <c r="V156" s="10"/>
      <c r="W156" s="10"/>
      <c r="X156" s="10"/>
      <c r="Y156" s="10"/>
      <c r="Z156" s="10"/>
      <c r="AA156" s="12"/>
      <c r="AB156" s="12"/>
      <c r="AC156" s="12"/>
      <c r="AD156" s="188"/>
      <c r="AE156" s="111"/>
      <c r="AF156" s="307"/>
      <c r="AG156" s="307"/>
      <c r="AH156" s="307"/>
      <c r="AI156" s="307"/>
      <c r="AJ156" s="307"/>
      <c r="AK156" s="161"/>
      <c r="AL156" s="161"/>
      <c r="AM156" s="41">
        <f>ROUND(Q156,0)</f>
        <v>1017</v>
      </c>
      <c r="AN156" s="53"/>
    </row>
    <row r="157" spans="1:40" ht="17.25" customHeight="1">
      <c r="A157" s="14">
        <v>54</v>
      </c>
      <c r="B157" s="15">
        <v>7217</v>
      </c>
      <c r="C157" s="16" t="s">
        <v>1052</v>
      </c>
      <c r="E157" s="81"/>
      <c r="F157" s="82"/>
      <c r="G157" s="83"/>
      <c r="H157" s="303"/>
      <c r="I157" s="469"/>
      <c r="J157" s="469"/>
      <c r="K157" s="469"/>
      <c r="L157" s="470"/>
      <c r="M157" s="57"/>
      <c r="N157" s="283"/>
      <c r="O157" s="283"/>
      <c r="P157" s="283"/>
      <c r="Q157" s="380"/>
      <c r="R157" s="380"/>
      <c r="S157" s="10"/>
      <c r="T157" s="283"/>
      <c r="U157" s="57"/>
      <c r="V157" s="10"/>
      <c r="W157" s="10"/>
      <c r="X157" s="10"/>
      <c r="Y157" s="10"/>
      <c r="Z157" s="10"/>
      <c r="AA157" s="10"/>
      <c r="AB157" s="12"/>
      <c r="AC157" s="175"/>
      <c r="AD157" s="188" t="s">
        <v>1287</v>
      </c>
      <c r="AE157" s="111"/>
      <c r="AF157" s="307"/>
      <c r="AG157" s="307"/>
      <c r="AH157" s="307"/>
      <c r="AI157" s="307"/>
      <c r="AJ157" s="307"/>
      <c r="AK157" s="360" t="s">
        <v>1757</v>
      </c>
      <c r="AL157" s="161">
        <f>$AL$37</f>
        <v>0.97</v>
      </c>
      <c r="AM157" s="41">
        <f>ROUND(Q156*AL157,0)</f>
        <v>986</v>
      </c>
      <c r="AN157" s="23"/>
    </row>
    <row r="158" spans="1:40" ht="17.25" customHeight="1">
      <c r="A158" s="14">
        <v>54</v>
      </c>
      <c r="B158" s="15">
        <v>7147</v>
      </c>
      <c r="C158" s="80" t="s">
        <v>1053</v>
      </c>
      <c r="D158" s="115"/>
      <c r="E158" s="81"/>
      <c r="F158" s="82"/>
      <c r="G158" s="83"/>
      <c r="H158" s="57"/>
      <c r="I158" s="283"/>
      <c r="J158" s="283"/>
      <c r="K158" s="283"/>
      <c r="L158" s="284"/>
      <c r="M158" s="57"/>
      <c r="N158" s="283"/>
      <c r="O158" s="283"/>
      <c r="P158" s="283"/>
      <c r="Q158" s="328"/>
      <c r="R158" s="328"/>
      <c r="S158" s="283"/>
      <c r="T158" s="283"/>
      <c r="U158" s="43" t="s">
        <v>1800</v>
      </c>
      <c r="V158" s="2"/>
      <c r="W158" s="21"/>
      <c r="X158" s="21"/>
      <c r="Y158" s="21"/>
      <c r="Z158" s="21"/>
      <c r="AA158" s="21"/>
      <c r="AB158" s="84"/>
      <c r="AC158" s="84"/>
      <c r="AD158" s="185"/>
      <c r="AE158" s="110"/>
      <c r="AF158" s="307"/>
      <c r="AG158" s="307"/>
      <c r="AH158" s="307"/>
      <c r="AI158" s="307"/>
      <c r="AJ158" s="307"/>
      <c r="AK158" s="533"/>
      <c r="AL158" s="533"/>
      <c r="AM158" s="41">
        <f>ROUND(Q156*AB159,0)</f>
        <v>986</v>
      </c>
      <c r="AN158" s="53"/>
    </row>
    <row r="159" spans="1:40" ht="17.25" customHeight="1">
      <c r="A159" s="14">
        <v>54</v>
      </c>
      <c r="B159" s="15">
        <v>7218</v>
      </c>
      <c r="C159" s="16" t="s">
        <v>1054</v>
      </c>
      <c r="E159" s="81"/>
      <c r="F159" s="82"/>
      <c r="G159" s="83"/>
      <c r="H159" s="390"/>
      <c r="I159" s="391"/>
      <c r="J159" s="391"/>
      <c r="K159" s="391"/>
      <c r="L159" s="392"/>
      <c r="M159" s="44"/>
      <c r="N159" s="25"/>
      <c r="O159" s="25"/>
      <c r="P159" s="25"/>
      <c r="Q159" s="329"/>
      <c r="R159" s="329"/>
      <c r="S159" s="25"/>
      <c r="T159" s="25"/>
      <c r="U159" s="44" t="s">
        <v>689</v>
      </c>
      <c r="V159" s="305"/>
      <c r="W159" s="25"/>
      <c r="X159" s="25"/>
      <c r="Y159" s="25"/>
      <c r="Z159" s="25"/>
      <c r="AA159" s="355" t="s">
        <v>1757</v>
      </c>
      <c r="AB159" s="574">
        <f>$AI$7</f>
        <v>0.97</v>
      </c>
      <c r="AC159" s="591"/>
      <c r="AD159" s="188" t="s">
        <v>1287</v>
      </c>
      <c r="AE159" s="111"/>
      <c r="AF159" s="307"/>
      <c r="AG159" s="307"/>
      <c r="AH159" s="307"/>
      <c r="AI159" s="307"/>
      <c r="AJ159" s="307"/>
      <c r="AK159" s="360" t="s">
        <v>1757</v>
      </c>
      <c r="AL159" s="161">
        <f>$AL$37</f>
        <v>0.97</v>
      </c>
      <c r="AM159" s="41">
        <f>ROUND(ROUND(Q156*AB159,0)*AL159,0)</f>
        <v>956</v>
      </c>
      <c r="AN159" s="53"/>
    </row>
    <row r="160" spans="1:40" ht="17.25" customHeight="1">
      <c r="A160" s="14">
        <v>54</v>
      </c>
      <c r="B160" s="15">
        <v>7155</v>
      </c>
      <c r="C160" s="80" t="s">
        <v>1055</v>
      </c>
      <c r="D160" s="115"/>
      <c r="E160" s="81"/>
      <c r="F160" s="82"/>
      <c r="G160" s="83"/>
      <c r="H160" s="57"/>
      <c r="I160" s="283"/>
      <c r="J160" s="283"/>
      <c r="K160" s="283"/>
      <c r="L160" s="284"/>
      <c r="M160" s="57" t="s">
        <v>693</v>
      </c>
      <c r="N160" s="283"/>
      <c r="O160" s="283"/>
      <c r="P160" s="283"/>
      <c r="Q160" s="537">
        <v>1083</v>
      </c>
      <c r="R160" s="537"/>
      <c r="S160" s="10" t="s">
        <v>1249</v>
      </c>
      <c r="T160" s="283"/>
      <c r="U160" s="57"/>
      <c r="V160" s="10"/>
      <c r="W160" s="10"/>
      <c r="X160" s="10"/>
      <c r="Y160" s="10"/>
      <c r="Z160" s="10"/>
      <c r="AA160" s="12"/>
      <c r="AB160" s="12"/>
      <c r="AC160" s="12"/>
      <c r="AD160" s="188"/>
      <c r="AE160" s="111"/>
      <c r="AF160" s="307"/>
      <c r="AG160" s="307"/>
      <c r="AH160" s="307"/>
      <c r="AI160" s="307"/>
      <c r="AJ160" s="307"/>
      <c r="AK160" s="161"/>
      <c r="AL160" s="161"/>
      <c r="AM160" s="41">
        <f>ROUND(Q160,0)</f>
        <v>1083</v>
      </c>
      <c r="AN160" s="53"/>
    </row>
    <row r="161" spans="1:40" ht="17.25" customHeight="1">
      <c r="A161" s="14">
        <v>54</v>
      </c>
      <c r="B161" s="15">
        <v>7219</v>
      </c>
      <c r="C161" s="16" t="s">
        <v>1056</v>
      </c>
      <c r="E161" s="81"/>
      <c r="F161" s="82"/>
      <c r="G161" s="83"/>
      <c r="H161" s="303"/>
      <c r="I161" s="469"/>
      <c r="J161" s="469"/>
      <c r="K161" s="469"/>
      <c r="L161" s="470"/>
      <c r="M161" s="57"/>
      <c r="N161" s="283"/>
      <c r="O161" s="283"/>
      <c r="P161" s="283"/>
      <c r="Q161" s="380"/>
      <c r="R161" s="380"/>
      <c r="S161" s="10"/>
      <c r="T161" s="283"/>
      <c r="U161" s="57"/>
      <c r="V161" s="10"/>
      <c r="W161" s="10"/>
      <c r="X161" s="10"/>
      <c r="Y161" s="10"/>
      <c r="Z161" s="10"/>
      <c r="AA161" s="10"/>
      <c r="AB161" s="12"/>
      <c r="AC161" s="175"/>
      <c r="AD161" s="188" t="s">
        <v>1287</v>
      </c>
      <c r="AE161" s="111"/>
      <c r="AF161" s="307"/>
      <c r="AG161" s="307"/>
      <c r="AH161" s="307"/>
      <c r="AI161" s="307"/>
      <c r="AJ161" s="307"/>
      <c r="AK161" s="360" t="s">
        <v>1757</v>
      </c>
      <c r="AL161" s="161">
        <f>$AL$37</f>
        <v>0.97</v>
      </c>
      <c r="AM161" s="41">
        <f>ROUND(Q160*AL161,0)</f>
        <v>1051</v>
      </c>
      <c r="AN161" s="23"/>
    </row>
    <row r="162" spans="1:40" ht="17.25" customHeight="1">
      <c r="A162" s="14">
        <v>54</v>
      </c>
      <c r="B162" s="15">
        <v>7157</v>
      </c>
      <c r="C162" s="80" t="s">
        <v>1057</v>
      </c>
      <c r="D162" s="115"/>
      <c r="E162" s="81"/>
      <c r="F162" s="82"/>
      <c r="G162" s="83"/>
      <c r="H162" s="57"/>
      <c r="I162" s="283"/>
      <c r="J162" s="283"/>
      <c r="K162" s="283"/>
      <c r="L162" s="284"/>
      <c r="M162" s="57"/>
      <c r="N162" s="283"/>
      <c r="O162" s="283"/>
      <c r="P162" s="283"/>
      <c r="Q162" s="328"/>
      <c r="R162" s="328"/>
      <c r="S162" s="283"/>
      <c r="T162" s="283"/>
      <c r="U162" s="43" t="s">
        <v>1800</v>
      </c>
      <c r="V162" s="2"/>
      <c r="W162" s="21"/>
      <c r="X162" s="21"/>
      <c r="Y162" s="21"/>
      <c r="Z162" s="21"/>
      <c r="AA162" s="21"/>
      <c r="AB162" s="84"/>
      <c r="AC162" s="84"/>
      <c r="AD162" s="185"/>
      <c r="AE162" s="110"/>
      <c r="AF162" s="307"/>
      <c r="AG162" s="307"/>
      <c r="AH162" s="307"/>
      <c r="AI162" s="307"/>
      <c r="AJ162" s="307"/>
      <c r="AK162" s="533"/>
      <c r="AL162" s="533"/>
      <c r="AM162" s="41">
        <f>ROUND(Q160*AB163,0)</f>
        <v>1051</v>
      </c>
      <c r="AN162" s="53"/>
    </row>
    <row r="163" spans="1:40" ht="17.25" customHeight="1">
      <c r="A163" s="14">
        <v>54</v>
      </c>
      <c r="B163" s="15">
        <v>7220</v>
      </c>
      <c r="C163" s="16" t="s">
        <v>1058</v>
      </c>
      <c r="D163" s="418"/>
      <c r="E163" s="112"/>
      <c r="F163" s="117"/>
      <c r="G163" s="113"/>
      <c r="H163" s="393"/>
      <c r="I163" s="394"/>
      <c r="J163" s="394"/>
      <c r="K163" s="394"/>
      <c r="L163" s="395"/>
      <c r="M163" s="44"/>
      <c r="N163" s="25"/>
      <c r="O163" s="25"/>
      <c r="P163" s="25"/>
      <c r="Q163" s="329"/>
      <c r="R163" s="329"/>
      <c r="S163" s="25"/>
      <c r="T163" s="25"/>
      <c r="U163" s="44" t="s">
        <v>689</v>
      </c>
      <c r="V163" s="305"/>
      <c r="W163" s="25"/>
      <c r="X163" s="25"/>
      <c r="Y163" s="25"/>
      <c r="Z163" s="25"/>
      <c r="AA163" s="355" t="s">
        <v>1757</v>
      </c>
      <c r="AB163" s="574">
        <f>$AI$7</f>
        <v>0.97</v>
      </c>
      <c r="AC163" s="591"/>
      <c r="AD163" s="188" t="s">
        <v>1287</v>
      </c>
      <c r="AE163" s="111"/>
      <c r="AF163" s="307"/>
      <c r="AG163" s="307"/>
      <c r="AH163" s="307"/>
      <c r="AI163" s="307"/>
      <c r="AJ163" s="307"/>
      <c r="AK163" s="360" t="s">
        <v>1757</v>
      </c>
      <c r="AL163" s="161">
        <f>$AL$37</f>
        <v>0.97</v>
      </c>
      <c r="AM163" s="41">
        <f>ROUND(ROUND(Q160*AB163,0)*AL163,0)</f>
        <v>1019</v>
      </c>
      <c r="AN163" s="53"/>
    </row>
    <row r="164" spans="1:40" ht="16.5" customHeight="1">
      <c r="A164" s="14">
        <v>54</v>
      </c>
      <c r="B164" s="152">
        <v>4161</v>
      </c>
      <c r="C164" s="80" t="s">
        <v>1838</v>
      </c>
      <c r="D164" s="235"/>
      <c r="E164" s="109" t="s">
        <v>694</v>
      </c>
      <c r="F164" s="18"/>
      <c r="G164" s="479"/>
      <c r="H164" s="109" t="s">
        <v>2045</v>
      </c>
      <c r="I164" s="467"/>
      <c r="J164" s="467"/>
      <c r="K164" s="467"/>
      <c r="L164" s="468"/>
      <c r="M164" s="43" t="s">
        <v>1282</v>
      </c>
      <c r="N164" s="21"/>
      <c r="O164" s="21"/>
      <c r="P164" s="21"/>
      <c r="Q164" s="616">
        <v>812</v>
      </c>
      <c r="R164" s="616"/>
      <c r="S164" s="2" t="s">
        <v>1249</v>
      </c>
      <c r="T164" s="21"/>
      <c r="U164" s="43"/>
      <c r="V164" s="2"/>
      <c r="W164" s="2"/>
      <c r="X164" s="2"/>
      <c r="Y164" s="2"/>
      <c r="Z164" s="2"/>
      <c r="AA164" s="5"/>
      <c r="AB164" s="5"/>
      <c r="AC164" s="5"/>
      <c r="AD164" s="188"/>
      <c r="AE164" s="111"/>
      <c r="AF164" s="307"/>
      <c r="AG164" s="307"/>
      <c r="AH164" s="307"/>
      <c r="AI164" s="307"/>
      <c r="AJ164" s="307"/>
      <c r="AK164" s="161"/>
      <c r="AL164" s="161"/>
      <c r="AM164" s="41">
        <f>ROUND(Q164,0)</f>
        <v>812</v>
      </c>
      <c r="AN164" s="23"/>
    </row>
    <row r="165" spans="1:40" ht="17.25" customHeight="1">
      <c r="A165" s="14">
        <v>54</v>
      </c>
      <c r="B165" s="152">
        <v>4221</v>
      </c>
      <c r="C165" s="114" t="s">
        <v>1839</v>
      </c>
      <c r="D165" s="235"/>
      <c r="E165" s="610" t="s">
        <v>707</v>
      </c>
      <c r="F165" s="635"/>
      <c r="G165" s="636"/>
      <c r="H165" s="610" t="s">
        <v>1059</v>
      </c>
      <c r="I165" s="624"/>
      <c r="J165" s="624"/>
      <c r="K165" s="624"/>
      <c r="L165" s="625"/>
      <c r="M165" s="57"/>
      <c r="N165" s="283"/>
      <c r="O165" s="283"/>
      <c r="P165" s="283"/>
      <c r="Q165" s="380"/>
      <c r="R165" s="380"/>
      <c r="S165" s="10"/>
      <c r="T165" s="283"/>
      <c r="U165" s="57"/>
      <c r="V165" s="10"/>
      <c r="W165" s="10"/>
      <c r="X165" s="10"/>
      <c r="Y165" s="10"/>
      <c r="Z165" s="10"/>
      <c r="AA165" s="10"/>
      <c r="AB165" s="12"/>
      <c r="AC165" s="175"/>
      <c r="AD165" s="188" t="s">
        <v>1287</v>
      </c>
      <c r="AE165" s="111"/>
      <c r="AF165" s="307"/>
      <c r="AG165" s="307"/>
      <c r="AH165" s="307"/>
      <c r="AI165" s="307"/>
      <c r="AJ165" s="307"/>
      <c r="AK165" s="360" t="s">
        <v>1757</v>
      </c>
      <c r="AL165" s="161">
        <f>$AL$37</f>
        <v>0.97</v>
      </c>
      <c r="AM165" s="41">
        <f>ROUND(Q164*AL165,0)</f>
        <v>788</v>
      </c>
      <c r="AN165" s="23"/>
    </row>
    <row r="166" spans="1:40" ht="16.5" customHeight="1">
      <c r="A166" s="14">
        <v>54</v>
      </c>
      <c r="B166" s="152">
        <v>4163</v>
      </c>
      <c r="C166" s="80" t="s">
        <v>1840</v>
      </c>
      <c r="D166" s="235"/>
      <c r="E166" s="637"/>
      <c r="F166" s="635"/>
      <c r="G166" s="636"/>
      <c r="H166" s="626"/>
      <c r="I166" s="624"/>
      <c r="J166" s="624"/>
      <c r="K166" s="624"/>
      <c r="L166" s="625"/>
      <c r="M166" s="57"/>
      <c r="N166" s="283"/>
      <c r="O166" s="283"/>
      <c r="P166" s="283"/>
      <c r="Q166" s="328"/>
      <c r="R166" s="328"/>
      <c r="S166" s="283"/>
      <c r="T166" s="283"/>
      <c r="U166" s="43" t="s">
        <v>1800</v>
      </c>
      <c r="V166" s="2"/>
      <c r="W166" s="21"/>
      <c r="X166" s="21"/>
      <c r="Y166" s="21"/>
      <c r="Z166" s="21"/>
      <c r="AA166" s="21"/>
      <c r="AB166" s="84"/>
      <c r="AC166" s="84"/>
      <c r="AD166" s="185"/>
      <c r="AE166" s="110"/>
      <c r="AF166" s="307"/>
      <c r="AG166" s="307"/>
      <c r="AH166" s="307"/>
      <c r="AI166" s="307"/>
      <c r="AJ166" s="307"/>
      <c r="AK166" s="533"/>
      <c r="AL166" s="533"/>
      <c r="AM166" s="41">
        <f>ROUND(Q164*AB167,0)</f>
        <v>788</v>
      </c>
      <c r="AN166" s="53"/>
    </row>
    <row r="167" spans="1:40" ht="17.25" customHeight="1">
      <c r="A167" s="14">
        <v>54</v>
      </c>
      <c r="B167" s="152">
        <v>4222</v>
      </c>
      <c r="C167" s="114" t="s">
        <v>708</v>
      </c>
      <c r="D167" s="235"/>
      <c r="E167" s="637"/>
      <c r="F167" s="635"/>
      <c r="G167" s="636"/>
      <c r="H167" s="637"/>
      <c r="I167" s="635"/>
      <c r="J167" s="635"/>
      <c r="K167" s="635"/>
      <c r="L167" s="636"/>
      <c r="M167" s="44"/>
      <c r="N167" s="25"/>
      <c r="O167" s="25"/>
      <c r="P167" s="25"/>
      <c r="Q167" s="329"/>
      <c r="R167" s="329"/>
      <c r="S167" s="25"/>
      <c r="T167" s="54"/>
      <c r="U167" s="44" t="s">
        <v>689</v>
      </c>
      <c r="V167" s="305"/>
      <c r="W167" s="25"/>
      <c r="X167" s="25"/>
      <c r="Y167" s="25"/>
      <c r="Z167" s="25"/>
      <c r="AA167" s="355" t="s">
        <v>1757</v>
      </c>
      <c r="AB167" s="574">
        <f>$AI$7</f>
        <v>0.97</v>
      </c>
      <c r="AC167" s="591"/>
      <c r="AD167" s="188" t="s">
        <v>1287</v>
      </c>
      <c r="AE167" s="111"/>
      <c r="AF167" s="307"/>
      <c r="AG167" s="307"/>
      <c r="AH167" s="307"/>
      <c r="AI167" s="307"/>
      <c r="AJ167" s="307"/>
      <c r="AK167" s="360" t="s">
        <v>1757</v>
      </c>
      <c r="AL167" s="161">
        <f>$AL$37</f>
        <v>0.97</v>
      </c>
      <c r="AM167" s="41">
        <f>ROUND(ROUND(Q164*AB167,0)*AL167,0)</f>
        <v>764</v>
      </c>
      <c r="AN167" s="53"/>
    </row>
    <row r="168" spans="1:40" ht="16.5" customHeight="1">
      <c r="A168" s="14">
        <v>54</v>
      </c>
      <c r="B168" s="152">
        <v>4171</v>
      </c>
      <c r="C168" s="80" t="s">
        <v>1841</v>
      </c>
      <c r="D168" s="235"/>
      <c r="E168" s="637"/>
      <c r="F168" s="635"/>
      <c r="G168" s="636"/>
      <c r="H168" s="637"/>
      <c r="I168" s="635"/>
      <c r="J168" s="635"/>
      <c r="K168" s="635"/>
      <c r="L168" s="636"/>
      <c r="M168" s="57" t="s">
        <v>709</v>
      </c>
      <c r="N168" s="283"/>
      <c r="O168" s="283"/>
      <c r="P168" s="283"/>
      <c r="Q168" s="537">
        <v>919</v>
      </c>
      <c r="R168" s="537"/>
      <c r="S168" s="10" t="s">
        <v>1249</v>
      </c>
      <c r="T168" s="283"/>
      <c r="U168" s="57"/>
      <c r="V168" s="10"/>
      <c r="W168" s="10"/>
      <c r="X168" s="10"/>
      <c r="Y168" s="10"/>
      <c r="Z168" s="10"/>
      <c r="AA168" s="12"/>
      <c r="AB168" s="12"/>
      <c r="AC168" s="12"/>
      <c r="AD168" s="188"/>
      <c r="AE168" s="111"/>
      <c r="AF168" s="307"/>
      <c r="AG168" s="307"/>
      <c r="AH168" s="307"/>
      <c r="AI168" s="307"/>
      <c r="AJ168" s="307"/>
      <c r="AK168" s="161"/>
      <c r="AL168" s="161"/>
      <c r="AM168" s="41">
        <f>ROUND(Q168,0)</f>
        <v>919</v>
      </c>
      <c r="AN168" s="53"/>
    </row>
    <row r="169" spans="1:40" ht="17.25" customHeight="1">
      <c r="A169" s="14">
        <v>54</v>
      </c>
      <c r="B169" s="152">
        <v>4223</v>
      </c>
      <c r="C169" s="114" t="s">
        <v>1842</v>
      </c>
      <c r="D169" s="235"/>
      <c r="E169" s="637"/>
      <c r="F169" s="635"/>
      <c r="G169" s="636"/>
      <c r="H169" s="164" t="s">
        <v>1803</v>
      </c>
      <c r="I169" s="236"/>
      <c r="J169" s="236"/>
      <c r="K169" s="236"/>
      <c r="L169" s="237"/>
      <c r="M169" s="57"/>
      <c r="N169" s="283"/>
      <c r="O169" s="283"/>
      <c r="P169" s="283"/>
      <c r="Q169" s="380"/>
      <c r="R169" s="380"/>
      <c r="S169" s="10"/>
      <c r="T169" s="283"/>
      <c r="U169" s="57"/>
      <c r="V169" s="10"/>
      <c r="W169" s="10"/>
      <c r="X169" s="10"/>
      <c r="Y169" s="10"/>
      <c r="Z169" s="10"/>
      <c r="AA169" s="10"/>
      <c r="AB169" s="12"/>
      <c r="AC169" s="175"/>
      <c r="AD169" s="188" t="s">
        <v>1287</v>
      </c>
      <c r="AE169" s="111"/>
      <c r="AF169" s="307"/>
      <c r="AG169" s="307"/>
      <c r="AH169" s="307"/>
      <c r="AI169" s="307"/>
      <c r="AJ169" s="307"/>
      <c r="AK169" s="360" t="s">
        <v>1757</v>
      </c>
      <c r="AL169" s="161">
        <f>$AL$37</f>
        <v>0.97</v>
      </c>
      <c r="AM169" s="41">
        <f>ROUND(Q168*AL169,0)</f>
        <v>891</v>
      </c>
      <c r="AN169" s="23"/>
    </row>
    <row r="170" spans="1:40" ht="16.5" customHeight="1">
      <c r="A170" s="14">
        <v>54</v>
      </c>
      <c r="B170" s="152">
        <v>4173</v>
      </c>
      <c r="C170" s="80" t="s">
        <v>1843</v>
      </c>
      <c r="D170" s="235"/>
      <c r="E170" s="637"/>
      <c r="F170" s="635"/>
      <c r="G170" s="636"/>
      <c r="H170" s="404"/>
      <c r="I170" s="476"/>
      <c r="J170" s="476"/>
      <c r="K170" s="476"/>
      <c r="L170" s="447"/>
      <c r="M170" s="57"/>
      <c r="N170" s="283"/>
      <c r="O170" s="283"/>
      <c r="P170" s="283"/>
      <c r="Q170" s="328"/>
      <c r="R170" s="328"/>
      <c r="S170" s="283"/>
      <c r="T170" s="283"/>
      <c r="U170" s="43" t="s">
        <v>1800</v>
      </c>
      <c r="V170" s="2"/>
      <c r="W170" s="21"/>
      <c r="X170" s="21"/>
      <c r="Y170" s="21"/>
      <c r="Z170" s="21"/>
      <c r="AA170" s="21"/>
      <c r="AB170" s="84"/>
      <c r="AC170" s="84"/>
      <c r="AD170" s="185"/>
      <c r="AE170" s="110"/>
      <c r="AF170" s="307"/>
      <c r="AG170" s="307"/>
      <c r="AH170" s="307"/>
      <c r="AI170" s="307"/>
      <c r="AJ170" s="307"/>
      <c r="AK170" s="533"/>
      <c r="AL170" s="533"/>
      <c r="AM170" s="41">
        <f>ROUND(Q168*AB171,0)</f>
        <v>891</v>
      </c>
      <c r="AN170" s="53"/>
    </row>
    <row r="171" spans="1:40" ht="17.25" customHeight="1">
      <c r="A171" s="14">
        <v>54</v>
      </c>
      <c r="B171" s="152">
        <v>4224</v>
      </c>
      <c r="C171" s="114" t="s">
        <v>710</v>
      </c>
      <c r="D171" s="235"/>
      <c r="E171" s="465"/>
      <c r="F171" s="464"/>
      <c r="G171" s="480"/>
      <c r="H171" s="453"/>
      <c r="I171" s="476"/>
      <c r="J171" s="476"/>
      <c r="K171" s="476"/>
      <c r="L171" s="447"/>
      <c r="M171" s="44"/>
      <c r="N171" s="25"/>
      <c r="O171" s="25"/>
      <c r="P171" s="25"/>
      <c r="Q171" s="329"/>
      <c r="R171" s="329"/>
      <c r="S171" s="25"/>
      <c r="T171" s="25"/>
      <c r="U171" s="44" t="s">
        <v>689</v>
      </c>
      <c r="V171" s="305"/>
      <c r="W171" s="25"/>
      <c r="X171" s="25"/>
      <c r="Y171" s="25"/>
      <c r="Z171" s="25"/>
      <c r="AA171" s="355" t="s">
        <v>1757</v>
      </c>
      <c r="AB171" s="574">
        <f>$AI$7</f>
        <v>0.97</v>
      </c>
      <c r="AC171" s="591"/>
      <c r="AD171" s="188" t="s">
        <v>1287</v>
      </c>
      <c r="AE171" s="111"/>
      <c r="AF171" s="307"/>
      <c r="AG171" s="307"/>
      <c r="AH171" s="307"/>
      <c r="AI171" s="307"/>
      <c r="AJ171" s="307"/>
      <c r="AK171" s="360" t="s">
        <v>1757</v>
      </c>
      <c r="AL171" s="161">
        <f>$AL$37</f>
        <v>0.97</v>
      </c>
      <c r="AM171" s="41">
        <f>ROUND(ROUND(Q168*AB171,0)*AL171,0)</f>
        <v>864</v>
      </c>
      <c r="AN171" s="53"/>
    </row>
    <row r="172" spans="1:40" ht="16.5" customHeight="1">
      <c r="A172" s="14">
        <v>54</v>
      </c>
      <c r="B172" s="152">
        <v>4181</v>
      </c>
      <c r="C172" s="80" t="s">
        <v>1844</v>
      </c>
      <c r="D172" s="235"/>
      <c r="E172" s="465"/>
      <c r="F172" s="464"/>
      <c r="G172" s="480"/>
      <c r="H172" s="431"/>
      <c r="I172" s="475"/>
      <c r="J172" s="475"/>
      <c r="K172" s="475"/>
      <c r="L172" s="433"/>
      <c r="M172" s="57" t="s">
        <v>711</v>
      </c>
      <c r="N172" s="283"/>
      <c r="O172" s="283"/>
      <c r="P172" s="283"/>
      <c r="Q172" s="537">
        <v>1049</v>
      </c>
      <c r="R172" s="537"/>
      <c r="S172" s="10" t="s">
        <v>1249</v>
      </c>
      <c r="T172" s="283"/>
      <c r="U172" s="57"/>
      <c r="V172" s="10"/>
      <c r="W172" s="10"/>
      <c r="X172" s="10"/>
      <c r="Y172" s="10"/>
      <c r="Z172" s="10"/>
      <c r="AA172" s="12"/>
      <c r="AB172" s="12"/>
      <c r="AC172" s="12"/>
      <c r="AD172" s="188"/>
      <c r="AE172" s="111"/>
      <c r="AF172" s="307"/>
      <c r="AG172" s="307"/>
      <c r="AH172" s="307"/>
      <c r="AI172" s="307"/>
      <c r="AJ172" s="307"/>
      <c r="AK172" s="161"/>
      <c r="AL172" s="161"/>
      <c r="AM172" s="41">
        <f>ROUND(Q172,0)</f>
        <v>1049</v>
      </c>
      <c r="AN172" s="53"/>
    </row>
    <row r="173" spans="1:40" ht="17.25" customHeight="1">
      <c r="A173" s="14">
        <v>54</v>
      </c>
      <c r="B173" s="152">
        <v>4225</v>
      </c>
      <c r="C173" s="114" t="s">
        <v>1845</v>
      </c>
      <c r="D173" s="235"/>
      <c r="E173" s="465"/>
      <c r="F173" s="464"/>
      <c r="G173" s="480"/>
      <c r="H173" s="149"/>
      <c r="I173" s="481"/>
      <c r="J173" s="481"/>
      <c r="K173" s="481"/>
      <c r="L173" s="472"/>
      <c r="M173" s="57"/>
      <c r="N173" s="283"/>
      <c r="O173" s="283"/>
      <c r="P173" s="283"/>
      <c r="Q173" s="380"/>
      <c r="R173" s="380"/>
      <c r="S173" s="10"/>
      <c r="T173" s="283"/>
      <c r="U173" s="57"/>
      <c r="V173" s="10"/>
      <c r="W173" s="10"/>
      <c r="X173" s="10"/>
      <c r="Y173" s="10"/>
      <c r="Z173" s="10"/>
      <c r="AA173" s="10"/>
      <c r="AB173" s="12"/>
      <c r="AC173" s="175"/>
      <c r="AD173" s="188" t="s">
        <v>1287</v>
      </c>
      <c r="AE173" s="111"/>
      <c r="AF173" s="307"/>
      <c r="AG173" s="307"/>
      <c r="AH173" s="307"/>
      <c r="AI173" s="307"/>
      <c r="AJ173" s="307"/>
      <c r="AK173" s="360" t="s">
        <v>1757</v>
      </c>
      <c r="AL173" s="161">
        <f>$AL$37</f>
        <v>0.97</v>
      </c>
      <c r="AM173" s="41">
        <f>ROUND(Q172*AL173,0)</f>
        <v>1018</v>
      </c>
      <c r="AN173" s="23"/>
    </row>
    <row r="174" spans="1:40" ht="16.5" customHeight="1">
      <c r="A174" s="14">
        <v>54</v>
      </c>
      <c r="B174" s="152">
        <v>4183</v>
      </c>
      <c r="C174" s="80" t="s">
        <v>1846</v>
      </c>
      <c r="D174" s="235"/>
      <c r="E174" s="465"/>
      <c r="F174" s="464"/>
      <c r="G174" s="480"/>
      <c r="H174" s="478"/>
      <c r="I174" s="481"/>
      <c r="J174" s="481"/>
      <c r="K174" s="481"/>
      <c r="L174" s="472"/>
      <c r="M174" s="57"/>
      <c r="N174" s="283"/>
      <c r="O174" s="283"/>
      <c r="P174" s="283"/>
      <c r="Q174" s="328"/>
      <c r="R174" s="328"/>
      <c r="S174" s="283"/>
      <c r="T174" s="283"/>
      <c r="U174" s="43" t="s">
        <v>1800</v>
      </c>
      <c r="V174" s="2"/>
      <c r="W174" s="21"/>
      <c r="X174" s="21"/>
      <c r="Y174" s="21"/>
      <c r="Z174" s="21"/>
      <c r="AA174" s="21"/>
      <c r="AB174" s="84"/>
      <c r="AC174" s="84"/>
      <c r="AD174" s="185"/>
      <c r="AE174" s="110"/>
      <c r="AF174" s="307"/>
      <c r="AG174" s="307"/>
      <c r="AH174" s="307"/>
      <c r="AI174" s="307"/>
      <c r="AJ174" s="307"/>
      <c r="AK174" s="533"/>
      <c r="AL174" s="533"/>
      <c r="AM174" s="41">
        <f>ROUND(Q172*AB175,0)</f>
        <v>1018</v>
      </c>
      <c r="AN174" s="53"/>
    </row>
    <row r="175" spans="1:40" ht="17.25" customHeight="1">
      <c r="A175" s="14">
        <v>54</v>
      </c>
      <c r="B175" s="152">
        <v>4226</v>
      </c>
      <c r="C175" s="114" t="s">
        <v>712</v>
      </c>
      <c r="D175" s="235"/>
      <c r="E175" s="465"/>
      <c r="F175" s="464"/>
      <c r="G175" s="480"/>
      <c r="H175" s="393"/>
      <c r="I175" s="394"/>
      <c r="J175" s="394"/>
      <c r="K175" s="394"/>
      <c r="L175" s="395"/>
      <c r="M175" s="44"/>
      <c r="N175" s="25"/>
      <c r="O175" s="25"/>
      <c r="P175" s="25"/>
      <c r="Q175" s="329"/>
      <c r="R175" s="329"/>
      <c r="S175" s="25"/>
      <c r="T175" s="25"/>
      <c r="U175" s="44" t="s">
        <v>689</v>
      </c>
      <c r="V175" s="305"/>
      <c r="W175" s="25"/>
      <c r="X175" s="25"/>
      <c r="Y175" s="25"/>
      <c r="Z175" s="25"/>
      <c r="AA175" s="355" t="s">
        <v>1757</v>
      </c>
      <c r="AB175" s="574">
        <f>$AI$7</f>
        <v>0.97</v>
      </c>
      <c r="AC175" s="591"/>
      <c r="AD175" s="188" t="s">
        <v>1287</v>
      </c>
      <c r="AE175" s="111"/>
      <c r="AF175" s="307"/>
      <c r="AG175" s="307"/>
      <c r="AH175" s="307"/>
      <c r="AI175" s="307"/>
      <c r="AJ175" s="307"/>
      <c r="AK175" s="360" t="s">
        <v>1757</v>
      </c>
      <c r="AL175" s="161">
        <f>$AL$37</f>
        <v>0.97</v>
      </c>
      <c r="AM175" s="41">
        <f>ROUND(ROUND(Q172*AB175,0)*AL175,0)</f>
        <v>987</v>
      </c>
      <c r="AN175" s="53"/>
    </row>
    <row r="176" spans="1:40" ht="16.5" customHeight="1">
      <c r="A176" s="14">
        <v>54</v>
      </c>
      <c r="B176" s="152">
        <v>4165</v>
      </c>
      <c r="C176" s="80" t="s">
        <v>1847</v>
      </c>
      <c r="D176" s="235"/>
      <c r="E176" s="465"/>
      <c r="F176" s="464"/>
      <c r="G176" s="480"/>
      <c r="H176" s="109" t="s">
        <v>705</v>
      </c>
      <c r="I176" s="467"/>
      <c r="J176" s="467"/>
      <c r="K176" s="467"/>
      <c r="L176" s="468"/>
      <c r="M176" s="43" t="s">
        <v>1282</v>
      </c>
      <c r="N176" s="21"/>
      <c r="O176" s="21"/>
      <c r="P176" s="21"/>
      <c r="Q176" s="616">
        <v>812</v>
      </c>
      <c r="R176" s="616"/>
      <c r="S176" s="2" t="s">
        <v>1249</v>
      </c>
      <c r="T176" s="21"/>
      <c r="U176" s="43"/>
      <c r="V176" s="2"/>
      <c r="W176" s="2"/>
      <c r="X176" s="2"/>
      <c r="Y176" s="2"/>
      <c r="Z176" s="2"/>
      <c r="AA176" s="5"/>
      <c r="AB176" s="5"/>
      <c r="AC176" s="5"/>
      <c r="AD176" s="188"/>
      <c r="AE176" s="111"/>
      <c r="AF176" s="307"/>
      <c r="AG176" s="307"/>
      <c r="AH176" s="307"/>
      <c r="AI176" s="307"/>
      <c r="AJ176" s="307"/>
      <c r="AK176" s="161"/>
      <c r="AL176" s="161"/>
      <c r="AM176" s="41">
        <f>ROUND(Q176,0)</f>
        <v>812</v>
      </c>
      <c r="AN176" s="53"/>
    </row>
    <row r="177" spans="1:40" ht="17.25" customHeight="1">
      <c r="A177" s="14">
        <v>54</v>
      </c>
      <c r="B177" s="152">
        <v>4227</v>
      </c>
      <c r="C177" s="114" t="s">
        <v>1848</v>
      </c>
      <c r="D177" s="235"/>
      <c r="E177" s="465"/>
      <c r="F177" s="464"/>
      <c r="G177" s="480"/>
      <c r="H177" s="610" t="s">
        <v>1060</v>
      </c>
      <c r="I177" s="624"/>
      <c r="J177" s="624"/>
      <c r="K177" s="624"/>
      <c r="L177" s="625"/>
      <c r="M177" s="57"/>
      <c r="N177" s="283"/>
      <c r="O177" s="283"/>
      <c r="P177" s="283"/>
      <c r="Q177" s="380"/>
      <c r="R177" s="380"/>
      <c r="S177" s="10"/>
      <c r="T177" s="283"/>
      <c r="U177" s="57"/>
      <c r="V177" s="10"/>
      <c r="W177" s="10"/>
      <c r="X177" s="10"/>
      <c r="Y177" s="10"/>
      <c r="Z177" s="10"/>
      <c r="AA177" s="10"/>
      <c r="AB177" s="12"/>
      <c r="AC177" s="175"/>
      <c r="AD177" s="188" t="s">
        <v>1287</v>
      </c>
      <c r="AE177" s="111"/>
      <c r="AF177" s="307"/>
      <c r="AG177" s="307"/>
      <c r="AH177" s="307"/>
      <c r="AI177" s="307"/>
      <c r="AJ177" s="307"/>
      <c r="AK177" s="360" t="s">
        <v>1757</v>
      </c>
      <c r="AL177" s="161">
        <f>$AL$37</f>
        <v>0.97</v>
      </c>
      <c r="AM177" s="41">
        <f>ROUND(Q176*AL177,0)</f>
        <v>788</v>
      </c>
      <c r="AN177" s="23"/>
    </row>
    <row r="178" spans="1:40" ht="16.5" customHeight="1">
      <c r="A178" s="14">
        <v>54</v>
      </c>
      <c r="B178" s="152">
        <v>4167</v>
      </c>
      <c r="C178" s="80" t="s">
        <v>1849</v>
      </c>
      <c r="D178" s="235"/>
      <c r="E178" s="465"/>
      <c r="F178" s="464"/>
      <c r="G178" s="480"/>
      <c r="H178" s="626"/>
      <c r="I178" s="624"/>
      <c r="J178" s="624"/>
      <c r="K178" s="624"/>
      <c r="L178" s="625"/>
      <c r="M178" s="57"/>
      <c r="N178" s="283"/>
      <c r="O178" s="283"/>
      <c r="P178" s="283"/>
      <c r="Q178" s="328"/>
      <c r="R178" s="328"/>
      <c r="S178" s="283"/>
      <c r="T178" s="283"/>
      <c r="U178" s="43" t="s">
        <v>1800</v>
      </c>
      <c r="V178" s="2"/>
      <c r="W178" s="21"/>
      <c r="X178" s="21"/>
      <c r="Y178" s="21"/>
      <c r="Z178" s="21"/>
      <c r="AA178" s="21"/>
      <c r="AB178" s="84"/>
      <c r="AC178" s="84"/>
      <c r="AD178" s="185"/>
      <c r="AE178" s="110"/>
      <c r="AF178" s="307"/>
      <c r="AG178" s="307"/>
      <c r="AH178" s="307"/>
      <c r="AI178" s="307"/>
      <c r="AJ178" s="307"/>
      <c r="AK178" s="533"/>
      <c r="AL178" s="533"/>
      <c r="AM178" s="41">
        <f>ROUND(Q176*AB179,0)</f>
        <v>788</v>
      </c>
      <c r="AN178" s="53"/>
    </row>
    <row r="179" spans="1:40" ht="17.25" customHeight="1">
      <c r="A179" s="14">
        <v>54</v>
      </c>
      <c r="B179" s="152">
        <v>4228</v>
      </c>
      <c r="C179" s="114" t="s">
        <v>713</v>
      </c>
      <c r="D179" s="235"/>
      <c r="E179" s="465"/>
      <c r="F179" s="464"/>
      <c r="G179" s="480"/>
      <c r="H179" s="637"/>
      <c r="I179" s="635"/>
      <c r="J179" s="635"/>
      <c r="K179" s="635"/>
      <c r="L179" s="636"/>
      <c r="M179" s="44"/>
      <c r="N179" s="25"/>
      <c r="O179" s="25"/>
      <c r="P179" s="25"/>
      <c r="Q179" s="329"/>
      <c r="R179" s="329"/>
      <c r="S179" s="25"/>
      <c r="T179" s="25"/>
      <c r="U179" s="44" t="s">
        <v>689</v>
      </c>
      <c r="V179" s="305"/>
      <c r="W179" s="25"/>
      <c r="X179" s="25"/>
      <c r="Y179" s="25"/>
      <c r="Z179" s="25"/>
      <c r="AA179" s="355" t="s">
        <v>1757</v>
      </c>
      <c r="AB179" s="574">
        <f>$AI$7</f>
        <v>0.97</v>
      </c>
      <c r="AC179" s="591"/>
      <c r="AD179" s="188" t="s">
        <v>1287</v>
      </c>
      <c r="AE179" s="111"/>
      <c r="AF179" s="307"/>
      <c r="AG179" s="307"/>
      <c r="AH179" s="307"/>
      <c r="AI179" s="307"/>
      <c r="AJ179" s="307"/>
      <c r="AK179" s="360" t="s">
        <v>1757</v>
      </c>
      <c r="AL179" s="161">
        <f>$AL$37</f>
        <v>0.97</v>
      </c>
      <c r="AM179" s="41">
        <f>ROUND(ROUND(Q176*AB179,0)*AL179,0)</f>
        <v>764</v>
      </c>
      <c r="AN179" s="53"/>
    </row>
    <row r="180" spans="1:40" ht="16.5" customHeight="1">
      <c r="A180" s="14">
        <v>54</v>
      </c>
      <c r="B180" s="152">
        <v>4175</v>
      </c>
      <c r="C180" s="80" t="s">
        <v>1850</v>
      </c>
      <c r="D180" s="235"/>
      <c r="E180" s="465"/>
      <c r="F180" s="464"/>
      <c r="G180" s="480"/>
      <c r="H180" s="637"/>
      <c r="I180" s="635"/>
      <c r="J180" s="635"/>
      <c r="K180" s="635"/>
      <c r="L180" s="636"/>
      <c r="M180" s="57" t="s">
        <v>709</v>
      </c>
      <c r="N180" s="283"/>
      <c r="O180" s="283"/>
      <c r="P180" s="283"/>
      <c r="Q180" s="537">
        <v>919</v>
      </c>
      <c r="R180" s="537"/>
      <c r="S180" s="10" t="s">
        <v>1249</v>
      </c>
      <c r="T180" s="283"/>
      <c r="U180" s="57"/>
      <c r="V180" s="10"/>
      <c r="W180" s="10"/>
      <c r="X180" s="10"/>
      <c r="Y180" s="10"/>
      <c r="Z180" s="10"/>
      <c r="AA180" s="12"/>
      <c r="AB180" s="12"/>
      <c r="AC180" s="12"/>
      <c r="AD180" s="188"/>
      <c r="AE180" s="111"/>
      <c r="AF180" s="307"/>
      <c r="AG180" s="307"/>
      <c r="AH180" s="307"/>
      <c r="AI180" s="307"/>
      <c r="AJ180" s="307"/>
      <c r="AK180" s="161"/>
      <c r="AL180" s="161"/>
      <c r="AM180" s="41">
        <f>ROUND(Q180,0)</f>
        <v>919</v>
      </c>
      <c r="AN180" s="53"/>
    </row>
    <row r="181" spans="1:40" ht="17.25" customHeight="1">
      <c r="A181" s="14">
        <v>54</v>
      </c>
      <c r="B181" s="152">
        <v>4229</v>
      </c>
      <c r="C181" s="114" t="s">
        <v>1851</v>
      </c>
      <c r="D181" s="235"/>
      <c r="E181" s="465"/>
      <c r="F181" s="464"/>
      <c r="G181" s="480"/>
      <c r="H181" s="165" t="s">
        <v>1288</v>
      </c>
      <c r="I181" s="238"/>
      <c r="J181" s="238"/>
      <c r="K181" s="238"/>
      <c r="L181" s="239"/>
      <c r="M181" s="57"/>
      <c r="N181" s="283"/>
      <c r="O181" s="283"/>
      <c r="P181" s="283"/>
      <c r="Q181" s="380"/>
      <c r="R181" s="380"/>
      <c r="S181" s="10"/>
      <c r="T181" s="283"/>
      <c r="U181" s="57"/>
      <c r="V181" s="10"/>
      <c r="W181" s="10"/>
      <c r="X181" s="10"/>
      <c r="Y181" s="10"/>
      <c r="Z181" s="10"/>
      <c r="AA181" s="10"/>
      <c r="AB181" s="12"/>
      <c r="AC181" s="175"/>
      <c r="AD181" s="188" t="s">
        <v>1287</v>
      </c>
      <c r="AE181" s="111"/>
      <c r="AF181" s="307"/>
      <c r="AG181" s="307"/>
      <c r="AH181" s="307"/>
      <c r="AI181" s="307"/>
      <c r="AJ181" s="307"/>
      <c r="AK181" s="360" t="s">
        <v>1757</v>
      </c>
      <c r="AL181" s="161">
        <f>$AL$37</f>
        <v>0.97</v>
      </c>
      <c r="AM181" s="41">
        <f>ROUND(Q180*AL181,0)</f>
        <v>891</v>
      </c>
      <c r="AN181" s="23"/>
    </row>
    <row r="182" spans="1:40" ht="16.5" customHeight="1">
      <c r="A182" s="14">
        <v>54</v>
      </c>
      <c r="B182" s="152">
        <v>4177</v>
      </c>
      <c r="C182" s="80" t="s">
        <v>1852</v>
      </c>
      <c r="D182" s="235"/>
      <c r="E182" s="465"/>
      <c r="F182" s="464"/>
      <c r="G182" s="480"/>
      <c r="H182" s="283"/>
      <c r="I182" s="283"/>
      <c r="J182" s="283"/>
      <c r="K182" s="283"/>
      <c r="L182" s="284"/>
      <c r="M182" s="57"/>
      <c r="N182" s="283"/>
      <c r="O182" s="283"/>
      <c r="P182" s="283"/>
      <c r="Q182" s="328"/>
      <c r="R182" s="328"/>
      <c r="S182" s="283"/>
      <c r="T182" s="283"/>
      <c r="U182" s="43" t="s">
        <v>1800</v>
      </c>
      <c r="V182" s="2"/>
      <c r="W182" s="21"/>
      <c r="X182" s="21"/>
      <c r="Y182" s="21"/>
      <c r="Z182" s="21"/>
      <c r="AA182" s="21"/>
      <c r="AB182" s="84"/>
      <c r="AC182" s="84"/>
      <c r="AD182" s="185"/>
      <c r="AE182" s="110"/>
      <c r="AF182" s="307"/>
      <c r="AG182" s="307"/>
      <c r="AH182" s="307"/>
      <c r="AI182" s="307"/>
      <c r="AJ182" s="307"/>
      <c r="AK182" s="533"/>
      <c r="AL182" s="533"/>
      <c r="AM182" s="41">
        <f>ROUND(Q180*AB183,0)</f>
        <v>891</v>
      </c>
      <c r="AN182" s="53"/>
    </row>
    <row r="183" spans="1:40" ht="17.25" customHeight="1">
      <c r="A183" s="14">
        <v>54</v>
      </c>
      <c r="B183" s="152">
        <v>4230</v>
      </c>
      <c r="C183" s="114" t="s">
        <v>714</v>
      </c>
      <c r="D183" s="235"/>
      <c r="E183" s="465"/>
      <c r="F183" s="464"/>
      <c r="G183" s="480"/>
      <c r="H183" s="391"/>
      <c r="I183" s="391"/>
      <c r="J183" s="391"/>
      <c r="K183" s="391"/>
      <c r="L183" s="392"/>
      <c r="M183" s="44"/>
      <c r="N183" s="25"/>
      <c r="O183" s="25"/>
      <c r="P183" s="25"/>
      <c r="Q183" s="329"/>
      <c r="R183" s="329"/>
      <c r="S183" s="25"/>
      <c r="T183" s="25"/>
      <c r="U183" s="44" t="s">
        <v>689</v>
      </c>
      <c r="V183" s="305"/>
      <c r="W183" s="25"/>
      <c r="X183" s="25"/>
      <c r="Y183" s="25"/>
      <c r="Z183" s="25"/>
      <c r="AA183" s="355" t="s">
        <v>1757</v>
      </c>
      <c r="AB183" s="574">
        <f>$AI$7</f>
        <v>0.97</v>
      </c>
      <c r="AC183" s="591"/>
      <c r="AD183" s="188" t="s">
        <v>1287</v>
      </c>
      <c r="AE183" s="111"/>
      <c r="AF183" s="307"/>
      <c r="AG183" s="307"/>
      <c r="AH183" s="307"/>
      <c r="AI183" s="307"/>
      <c r="AJ183" s="307"/>
      <c r="AK183" s="360" t="s">
        <v>1757</v>
      </c>
      <c r="AL183" s="161">
        <f>$AL$37</f>
        <v>0.97</v>
      </c>
      <c r="AM183" s="41">
        <f>ROUND(ROUND(Q180*AB183,0)*AL183,0)</f>
        <v>864</v>
      </c>
      <c r="AN183" s="53"/>
    </row>
    <row r="184" spans="1:40" ht="16.5" customHeight="1">
      <c r="A184" s="14">
        <v>54</v>
      </c>
      <c r="B184" s="152">
        <v>4185</v>
      </c>
      <c r="C184" s="80" t="s">
        <v>1853</v>
      </c>
      <c r="D184" s="235"/>
      <c r="E184" s="465"/>
      <c r="F184" s="464"/>
      <c r="G184" s="480"/>
      <c r="H184" s="283"/>
      <c r="I184" s="283"/>
      <c r="J184" s="283"/>
      <c r="K184" s="283"/>
      <c r="L184" s="284"/>
      <c r="M184" s="57" t="s">
        <v>711</v>
      </c>
      <c r="N184" s="283"/>
      <c r="O184" s="283"/>
      <c r="P184" s="283"/>
      <c r="Q184" s="537">
        <v>1049</v>
      </c>
      <c r="R184" s="537"/>
      <c r="S184" s="10" t="s">
        <v>1249</v>
      </c>
      <c r="T184" s="283"/>
      <c r="U184" s="57"/>
      <c r="V184" s="10"/>
      <c r="W184" s="10"/>
      <c r="X184" s="10"/>
      <c r="Y184" s="10"/>
      <c r="Z184" s="10"/>
      <c r="AA184" s="12"/>
      <c r="AB184" s="12"/>
      <c r="AC184" s="12"/>
      <c r="AD184" s="188"/>
      <c r="AE184" s="111"/>
      <c r="AF184" s="307"/>
      <c r="AG184" s="307"/>
      <c r="AH184" s="307"/>
      <c r="AI184" s="307"/>
      <c r="AJ184" s="307"/>
      <c r="AK184" s="161"/>
      <c r="AL184" s="161"/>
      <c r="AM184" s="41">
        <f>ROUND(Q184,0)</f>
        <v>1049</v>
      </c>
      <c r="AN184" s="53"/>
    </row>
    <row r="185" spans="1:40" ht="17.25" customHeight="1">
      <c r="A185" s="14">
        <v>54</v>
      </c>
      <c r="B185" s="152">
        <v>4231</v>
      </c>
      <c r="C185" s="114" t="s">
        <v>1854</v>
      </c>
      <c r="D185" s="235"/>
      <c r="E185" s="465"/>
      <c r="F185" s="464"/>
      <c r="G185" s="480"/>
      <c r="H185" s="30"/>
      <c r="I185" s="469"/>
      <c r="J185" s="469"/>
      <c r="K185" s="469"/>
      <c r="L185" s="470"/>
      <c r="M185" s="57"/>
      <c r="N185" s="283"/>
      <c r="O185" s="283"/>
      <c r="P185" s="283"/>
      <c r="Q185" s="380"/>
      <c r="R185" s="380"/>
      <c r="S185" s="10"/>
      <c r="T185" s="283"/>
      <c r="U185" s="57"/>
      <c r="V185" s="10"/>
      <c r="W185" s="10"/>
      <c r="X185" s="10"/>
      <c r="Y185" s="10"/>
      <c r="Z185" s="10"/>
      <c r="AA185" s="10"/>
      <c r="AB185" s="12"/>
      <c r="AC185" s="175"/>
      <c r="AD185" s="188" t="s">
        <v>1287</v>
      </c>
      <c r="AE185" s="111"/>
      <c r="AF185" s="307"/>
      <c r="AG185" s="307"/>
      <c r="AH185" s="307"/>
      <c r="AI185" s="307"/>
      <c r="AJ185" s="307"/>
      <c r="AK185" s="360" t="s">
        <v>1757</v>
      </c>
      <c r="AL185" s="161">
        <f>$AL$37</f>
        <v>0.97</v>
      </c>
      <c r="AM185" s="41">
        <f>ROUND(Q184*AL185,0)</f>
        <v>1018</v>
      </c>
      <c r="AN185" s="23"/>
    </row>
    <row r="186" spans="1:40" ht="16.5" customHeight="1">
      <c r="A186" s="14">
        <v>54</v>
      </c>
      <c r="B186" s="152">
        <v>4187</v>
      </c>
      <c r="C186" s="80" t="s">
        <v>1009</v>
      </c>
      <c r="D186" s="235"/>
      <c r="E186" s="465"/>
      <c r="F186" s="464"/>
      <c r="G186" s="480"/>
      <c r="H186" s="283"/>
      <c r="I186" s="283"/>
      <c r="J186" s="283"/>
      <c r="K186" s="283"/>
      <c r="L186" s="284"/>
      <c r="M186" s="57"/>
      <c r="N186" s="283"/>
      <c r="O186" s="283"/>
      <c r="P186" s="283"/>
      <c r="Q186" s="328"/>
      <c r="R186" s="328"/>
      <c r="S186" s="283"/>
      <c r="T186" s="283"/>
      <c r="U186" s="43" t="s">
        <v>1800</v>
      </c>
      <c r="V186" s="2"/>
      <c r="W186" s="21"/>
      <c r="X186" s="21"/>
      <c r="Y186" s="21"/>
      <c r="Z186" s="21"/>
      <c r="AA186" s="21"/>
      <c r="AB186" s="84"/>
      <c r="AC186" s="84"/>
      <c r="AD186" s="185"/>
      <c r="AE186" s="110"/>
      <c r="AF186" s="307"/>
      <c r="AG186" s="307"/>
      <c r="AH186" s="307"/>
      <c r="AI186" s="307"/>
      <c r="AJ186" s="307"/>
      <c r="AK186" s="533"/>
      <c r="AL186" s="533"/>
      <c r="AM186" s="41">
        <f>ROUND(Q184*AB187,0)</f>
        <v>1018</v>
      </c>
      <c r="AN186" s="53"/>
    </row>
    <row r="187" spans="1:40" ht="17.25" customHeight="1">
      <c r="A187" s="14">
        <v>54</v>
      </c>
      <c r="B187" s="152">
        <v>4232</v>
      </c>
      <c r="C187" s="114" t="s">
        <v>715</v>
      </c>
      <c r="D187" s="240"/>
      <c r="E187" s="473"/>
      <c r="F187" s="474"/>
      <c r="G187" s="482"/>
      <c r="H187" s="393"/>
      <c r="I187" s="394"/>
      <c r="J187" s="394"/>
      <c r="K187" s="394"/>
      <c r="L187" s="395"/>
      <c r="M187" s="44"/>
      <c r="N187" s="25"/>
      <c r="O187" s="25"/>
      <c r="P187" s="25"/>
      <c r="Q187" s="329"/>
      <c r="R187" s="329"/>
      <c r="S187" s="25"/>
      <c r="T187" s="25"/>
      <c r="U187" s="44" t="s">
        <v>689</v>
      </c>
      <c r="V187" s="305"/>
      <c r="W187" s="25"/>
      <c r="X187" s="25"/>
      <c r="Y187" s="25"/>
      <c r="Z187" s="25"/>
      <c r="AA187" s="355" t="s">
        <v>1757</v>
      </c>
      <c r="AB187" s="574">
        <f>$AI$7</f>
        <v>0.97</v>
      </c>
      <c r="AC187" s="591"/>
      <c r="AD187" s="188" t="s">
        <v>1287</v>
      </c>
      <c r="AE187" s="111"/>
      <c r="AF187" s="307"/>
      <c r="AG187" s="307"/>
      <c r="AH187" s="307"/>
      <c r="AI187" s="307"/>
      <c r="AJ187" s="307"/>
      <c r="AK187" s="360" t="s">
        <v>1757</v>
      </c>
      <c r="AL187" s="161">
        <f>$AL$37</f>
        <v>0.97</v>
      </c>
      <c r="AM187" s="41">
        <f>ROUND(ROUND(Q184*AB187,0)*AL187,0)</f>
        <v>987</v>
      </c>
      <c r="AN187" s="61"/>
    </row>
    <row r="188" spans="1:40" ht="18.75" customHeight="1">
      <c r="A188" s="14">
        <v>54</v>
      </c>
      <c r="B188" s="14">
        <v>6132</v>
      </c>
      <c r="C188" s="16" t="s">
        <v>1425</v>
      </c>
      <c r="D188" s="307"/>
      <c r="E188" s="307" t="s">
        <v>716</v>
      </c>
      <c r="F188" s="307"/>
      <c r="G188" s="307"/>
      <c r="H188" s="307"/>
      <c r="I188" s="307"/>
      <c r="J188" s="307"/>
      <c r="K188" s="307"/>
      <c r="L188" s="307"/>
      <c r="M188" s="307"/>
      <c r="N188" s="307"/>
      <c r="O188" s="307"/>
      <c r="P188" s="307"/>
      <c r="Q188" s="307"/>
      <c r="R188" s="307"/>
      <c r="S188" s="307"/>
      <c r="T188" s="307"/>
      <c r="U188" s="307"/>
      <c r="V188" s="307"/>
      <c r="W188" s="307"/>
      <c r="X188" s="40"/>
      <c r="Y188" s="414"/>
      <c r="Z188" s="414"/>
      <c r="AA188" s="307"/>
      <c r="AB188" s="307"/>
      <c r="AC188" s="414"/>
      <c r="AD188" s="414"/>
      <c r="AE188" s="414"/>
      <c r="AF188" s="307"/>
      <c r="AG188" s="307"/>
      <c r="AH188" s="529">
        <v>23</v>
      </c>
      <c r="AI188" s="529"/>
      <c r="AJ188" s="307" t="s">
        <v>954</v>
      </c>
      <c r="AK188" s="353"/>
      <c r="AL188" s="40"/>
      <c r="AM188" s="119">
        <f aca="true" t="shared" si="0" ref="AM188:AM202">AH188</f>
        <v>23</v>
      </c>
      <c r="AN188" s="29" t="s">
        <v>1061</v>
      </c>
    </row>
    <row r="189" spans="1:40" ht="18.75" customHeight="1">
      <c r="A189" s="14">
        <v>54</v>
      </c>
      <c r="B189" s="14">
        <v>6113</v>
      </c>
      <c r="C189" s="16" t="s">
        <v>1426</v>
      </c>
      <c r="D189" s="3"/>
      <c r="E189" s="509" t="s">
        <v>1579</v>
      </c>
      <c r="F189" s="509"/>
      <c r="G189" s="509"/>
      <c r="H189" s="603" t="s">
        <v>1580</v>
      </c>
      <c r="I189" s="553"/>
      <c r="J189" s="553"/>
      <c r="K189" s="553"/>
      <c r="L189" s="553"/>
      <c r="M189" s="553"/>
      <c r="N189" s="553"/>
      <c r="O189" s="642"/>
      <c r="P189" s="603" t="s">
        <v>717</v>
      </c>
      <c r="Q189" s="604"/>
      <c r="R189" s="604"/>
      <c r="S189" s="604"/>
      <c r="T189" s="604"/>
      <c r="U189" s="604"/>
      <c r="V189" s="604"/>
      <c r="W189" s="604"/>
      <c r="X189" s="604"/>
      <c r="Y189" s="604"/>
      <c r="Z189" s="604"/>
      <c r="AA189" s="604"/>
      <c r="AB189" s="604"/>
      <c r="AC189" s="604"/>
      <c r="AD189" s="604"/>
      <c r="AE189" s="604"/>
      <c r="AF189" s="604"/>
      <c r="AG189" s="604"/>
      <c r="AH189" s="529">
        <v>12</v>
      </c>
      <c r="AI189" s="529"/>
      <c r="AJ189" s="307" t="s">
        <v>954</v>
      </c>
      <c r="AK189" s="353"/>
      <c r="AL189" s="40"/>
      <c r="AM189" s="119">
        <f t="shared" si="0"/>
        <v>12</v>
      </c>
      <c r="AN189" s="23"/>
    </row>
    <row r="190" spans="1:40" ht="18.75" customHeight="1">
      <c r="A190" s="14">
        <v>54</v>
      </c>
      <c r="B190" s="14">
        <v>6114</v>
      </c>
      <c r="C190" s="16" t="s">
        <v>1427</v>
      </c>
      <c r="D190" s="115"/>
      <c r="E190" s="511"/>
      <c r="F190" s="511"/>
      <c r="G190" s="511"/>
      <c r="H190" s="603" t="s">
        <v>1581</v>
      </c>
      <c r="I190" s="553"/>
      <c r="J190" s="553"/>
      <c r="K190" s="553"/>
      <c r="L190" s="553"/>
      <c r="M190" s="553"/>
      <c r="N190" s="553"/>
      <c r="O190" s="642"/>
      <c r="P190" s="603" t="s">
        <v>718</v>
      </c>
      <c r="Q190" s="604"/>
      <c r="R190" s="604"/>
      <c r="S190" s="604"/>
      <c r="T190" s="604"/>
      <c r="U190" s="604"/>
      <c r="V190" s="604"/>
      <c r="W190" s="604"/>
      <c r="X190" s="604"/>
      <c r="Y190" s="604"/>
      <c r="Z190" s="604"/>
      <c r="AA190" s="604"/>
      <c r="AB190" s="604"/>
      <c r="AC190" s="604"/>
      <c r="AD190" s="604"/>
      <c r="AE190" s="604"/>
      <c r="AF190" s="604"/>
      <c r="AG190" s="604"/>
      <c r="AH190" s="529">
        <v>4</v>
      </c>
      <c r="AI190" s="529"/>
      <c r="AJ190" s="307" t="s">
        <v>954</v>
      </c>
      <c r="AK190" s="353"/>
      <c r="AL190" s="40"/>
      <c r="AM190" s="119">
        <f t="shared" si="0"/>
        <v>4</v>
      </c>
      <c r="AN190" s="23"/>
    </row>
    <row r="191" spans="1:40" ht="18.75" customHeight="1">
      <c r="A191" s="14">
        <v>54</v>
      </c>
      <c r="B191" s="14">
        <v>6115</v>
      </c>
      <c r="C191" s="16" t="s">
        <v>1428</v>
      </c>
      <c r="D191" s="115"/>
      <c r="E191" s="511"/>
      <c r="F191" s="511"/>
      <c r="G191" s="511"/>
      <c r="H191" s="603" t="s">
        <v>1582</v>
      </c>
      <c r="I191" s="553"/>
      <c r="J191" s="553"/>
      <c r="K191" s="553"/>
      <c r="L191" s="553"/>
      <c r="M191" s="553"/>
      <c r="N191" s="553"/>
      <c r="O191" s="642"/>
      <c r="P191" s="603" t="s">
        <v>717</v>
      </c>
      <c r="Q191" s="604"/>
      <c r="R191" s="604"/>
      <c r="S191" s="604"/>
      <c r="T191" s="604"/>
      <c r="U191" s="604"/>
      <c r="V191" s="604"/>
      <c r="W191" s="604"/>
      <c r="X191" s="604"/>
      <c r="Y191" s="604"/>
      <c r="Z191" s="604"/>
      <c r="AA191" s="604"/>
      <c r="AB191" s="604"/>
      <c r="AC191" s="604"/>
      <c r="AD191" s="604"/>
      <c r="AE191" s="604"/>
      <c r="AF191" s="604"/>
      <c r="AG191" s="604"/>
      <c r="AH191" s="529">
        <v>23</v>
      </c>
      <c r="AI191" s="529"/>
      <c r="AJ191" s="307" t="s">
        <v>954</v>
      </c>
      <c r="AK191" s="353"/>
      <c r="AL191" s="40"/>
      <c r="AM191" s="119">
        <f t="shared" si="0"/>
        <v>23</v>
      </c>
      <c r="AN191" s="23"/>
    </row>
    <row r="192" spans="1:40" ht="18.75" customHeight="1">
      <c r="A192" s="14">
        <v>54</v>
      </c>
      <c r="B192" s="14">
        <v>6116</v>
      </c>
      <c r="C192" s="16" t="s">
        <v>1429</v>
      </c>
      <c r="D192" s="231"/>
      <c r="E192" s="513"/>
      <c r="F192" s="513"/>
      <c r="G192" s="513"/>
      <c r="H192" s="603" t="s">
        <v>1583</v>
      </c>
      <c r="I192" s="553"/>
      <c r="J192" s="553"/>
      <c r="K192" s="553"/>
      <c r="L192" s="553"/>
      <c r="M192" s="553"/>
      <c r="N192" s="553"/>
      <c r="O192" s="642"/>
      <c r="P192" s="603" t="s">
        <v>718</v>
      </c>
      <c r="Q192" s="604"/>
      <c r="R192" s="604"/>
      <c r="S192" s="604"/>
      <c r="T192" s="604"/>
      <c r="U192" s="604"/>
      <c r="V192" s="604"/>
      <c r="W192" s="604"/>
      <c r="X192" s="604"/>
      <c r="Y192" s="604"/>
      <c r="Z192" s="604"/>
      <c r="AA192" s="604"/>
      <c r="AB192" s="604"/>
      <c r="AC192" s="604"/>
      <c r="AD192" s="604"/>
      <c r="AE192" s="604"/>
      <c r="AF192" s="604"/>
      <c r="AG192" s="604"/>
      <c r="AH192" s="529">
        <v>8</v>
      </c>
      <c r="AI192" s="529"/>
      <c r="AJ192" s="307" t="s">
        <v>954</v>
      </c>
      <c r="AK192" s="353"/>
      <c r="AL192" s="40"/>
      <c r="AM192" s="119">
        <f t="shared" si="0"/>
        <v>8</v>
      </c>
      <c r="AN192" s="23"/>
    </row>
    <row r="193" spans="1:40" ht="18.75" customHeight="1">
      <c r="A193" s="14">
        <v>54</v>
      </c>
      <c r="B193" s="14">
        <v>6117</v>
      </c>
      <c r="C193" s="16" t="s">
        <v>1430</v>
      </c>
      <c r="D193" s="3"/>
      <c r="E193" s="509" t="s">
        <v>1584</v>
      </c>
      <c r="F193" s="509"/>
      <c r="G193" s="509"/>
      <c r="H193" s="603" t="s">
        <v>1421</v>
      </c>
      <c r="I193" s="553"/>
      <c r="J193" s="553"/>
      <c r="K193" s="553"/>
      <c r="L193" s="553"/>
      <c r="M193" s="553"/>
      <c r="N193" s="553"/>
      <c r="O193" s="642"/>
      <c r="P193" s="603" t="s">
        <v>719</v>
      </c>
      <c r="Q193" s="604"/>
      <c r="R193" s="604"/>
      <c r="S193" s="604"/>
      <c r="T193" s="604"/>
      <c r="U193" s="604"/>
      <c r="V193" s="604"/>
      <c r="W193" s="604"/>
      <c r="X193" s="604"/>
      <c r="Y193" s="604"/>
      <c r="Z193" s="604"/>
      <c r="AA193" s="604"/>
      <c r="AB193" s="604"/>
      <c r="AC193" s="604"/>
      <c r="AD193" s="604"/>
      <c r="AE193" s="604"/>
      <c r="AF193" s="604"/>
      <c r="AG193" s="604"/>
      <c r="AH193" s="529">
        <v>41</v>
      </c>
      <c r="AI193" s="529"/>
      <c r="AJ193" s="307" t="s">
        <v>954</v>
      </c>
      <c r="AK193" s="353"/>
      <c r="AL193" s="40"/>
      <c r="AM193" s="119">
        <f t="shared" si="0"/>
        <v>41</v>
      </c>
      <c r="AN193" s="23"/>
    </row>
    <row r="194" spans="1:40" ht="18.75" customHeight="1">
      <c r="A194" s="14">
        <v>54</v>
      </c>
      <c r="B194" s="14">
        <v>6118</v>
      </c>
      <c r="C194" s="16" t="s">
        <v>1431</v>
      </c>
      <c r="D194" s="115"/>
      <c r="E194" s="511"/>
      <c r="F194" s="511"/>
      <c r="G194" s="511"/>
      <c r="H194" s="603" t="s">
        <v>1422</v>
      </c>
      <c r="I194" s="553"/>
      <c r="J194" s="553"/>
      <c r="K194" s="553"/>
      <c r="L194" s="553"/>
      <c r="M194" s="553"/>
      <c r="N194" s="553"/>
      <c r="O194" s="642"/>
      <c r="P194" s="603" t="s">
        <v>720</v>
      </c>
      <c r="Q194" s="553"/>
      <c r="R194" s="553"/>
      <c r="S194" s="553"/>
      <c r="T194" s="553"/>
      <c r="U194" s="553"/>
      <c r="V194" s="553"/>
      <c r="W194" s="553"/>
      <c r="X194" s="553"/>
      <c r="Y194" s="553"/>
      <c r="Z194" s="553"/>
      <c r="AA194" s="553"/>
      <c r="AB194" s="553"/>
      <c r="AC194" s="553"/>
      <c r="AD194" s="553"/>
      <c r="AE194" s="553"/>
      <c r="AF194" s="553"/>
      <c r="AG194" s="553"/>
      <c r="AH194" s="529">
        <v>13</v>
      </c>
      <c r="AI194" s="529"/>
      <c r="AJ194" s="307" t="s">
        <v>954</v>
      </c>
      <c r="AK194" s="353"/>
      <c r="AL194" s="40"/>
      <c r="AM194" s="119">
        <f t="shared" si="0"/>
        <v>13</v>
      </c>
      <c r="AN194" s="23"/>
    </row>
    <row r="195" spans="1:40" ht="18.75" customHeight="1">
      <c r="A195" s="14">
        <v>54</v>
      </c>
      <c r="B195" s="14">
        <v>6119</v>
      </c>
      <c r="C195" s="16" t="s">
        <v>1432</v>
      </c>
      <c r="D195" s="115"/>
      <c r="E195" s="511"/>
      <c r="F195" s="511"/>
      <c r="G195" s="511"/>
      <c r="H195" s="603" t="s">
        <v>1423</v>
      </c>
      <c r="I195" s="553"/>
      <c r="J195" s="553"/>
      <c r="K195" s="553"/>
      <c r="L195" s="553"/>
      <c r="M195" s="553"/>
      <c r="N195" s="553"/>
      <c r="O195" s="642"/>
      <c r="P195" s="603" t="s">
        <v>721</v>
      </c>
      <c r="Q195" s="553"/>
      <c r="R195" s="553"/>
      <c r="S195" s="553"/>
      <c r="T195" s="553"/>
      <c r="U195" s="553"/>
      <c r="V195" s="553"/>
      <c r="W195" s="553"/>
      <c r="X195" s="553"/>
      <c r="Y195" s="553"/>
      <c r="Z195" s="553"/>
      <c r="AA195" s="553"/>
      <c r="AB195" s="553"/>
      <c r="AC195" s="553"/>
      <c r="AD195" s="553"/>
      <c r="AE195" s="553"/>
      <c r="AF195" s="553"/>
      <c r="AG195" s="553"/>
      <c r="AH195" s="529">
        <v>46</v>
      </c>
      <c r="AI195" s="529"/>
      <c r="AJ195" s="307" t="s">
        <v>954</v>
      </c>
      <c r="AK195" s="353"/>
      <c r="AL195" s="40"/>
      <c r="AM195" s="119">
        <f t="shared" si="0"/>
        <v>46</v>
      </c>
      <c r="AN195" s="23"/>
    </row>
    <row r="196" spans="1:40" ht="18.75" customHeight="1">
      <c r="A196" s="14">
        <v>54</v>
      </c>
      <c r="B196" s="14">
        <v>6120</v>
      </c>
      <c r="C196" s="16" t="s">
        <v>1433</v>
      </c>
      <c r="D196" s="231"/>
      <c r="E196" s="513"/>
      <c r="F196" s="513"/>
      <c r="G196" s="513"/>
      <c r="H196" s="603" t="s">
        <v>1424</v>
      </c>
      <c r="I196" s="553"/>
      <c r="J196" s="553"/>
      <c r="K196" s="553"/>
      <c r="L196" s="553"/>
      <c r="M196" s="553"/>
      <c r="N196" s="553"/>
      <c r="O196" s="642"/>
      <c r="P196" s="603" t="s">
        <v>722</v>
      </c>
      <c r="Q196" s="553"/>
      <c r="R196" s="553"/>
      <c r="S196" s="553"/>
      <c r="T196" s="553"/>
      <c r="U196" s="553"/>
      <c r="V196" s="553"/>
      <c r="W196" s="553"/>
      <c r="X196" s="553"/>
      <c r="Y196" s="553"/>
      <c r="Z196" s="553"/>
      <c r="AA196" s="553"/>
      <c r="AB196" s="553"/>
      <c r="AC196" s="553"/>
      <c r="AD196" s="553"/>
      <c r="AE196" s="553"/>
      <c r="AF196" s="553"/>
      <c r="AG196" s="553"/>
      <c r="AH196" s="529">
        <v>18</v>
      </c>
      <c r="AI196" s="529"/>
      <c r="AJ196" s="307" t="s">
        <v>954</v>
      </c>
      <c r="AK196" s="353"/>
      <c r="AL196" s="40"/>
      <c r="AM196" s="119">
        <f t="shared" si="0"/>
        <v>18</v>
      </c>
      <c r="AN196" s="23"/>
    </row>
    <row r="197" spans="1:40" ht="18.75" customHeight="1">
      <c r="A197" s="14">
        <v>54</v>
      </c>
      <c r="B197" s="14">
        <v>6002</v>
      </c>
      <c r="C197" s="16" t="s">
        <v>1062</v>
      </c>
      <c r="D197" s="307"/>
      <c r="E197" s="307" t="s">
        <v>723</v>
      </c>
      <c r="F197" s="307"/>
      <c r="G197" s="307"/>
      <c r="H197" s="307"/>
      <c r="I197" s="307"/>
      <c r="J197" s="307"/>
      <c r="K197" s="307"/>
      <c r="L197" s="307"/>
      <c r="M197" s="307"/>
      <c r="N197" s="307"/>
      <c r="O197" s="307"/>
      <c r="P197" s="307"/>
      <c r="Q197" s="307"/>
      <c r="R197" s="307"/>
      <c r="S197" s="307"/>
      <c r="T197" s="307"/>
      <c r="U197" s="307"/>
      <c r="V197" s="307"/>
      <c r="W197" s="307"/>
      <c r="X197" s="307"/>
      <c r="Y197" s="40"/>
      <c r="Z197" s="414"/>
      <c r="AA197" s="414"/>
      <c r="AB197" s="307"/>
      <c r="AC197" s="307"/>
      <c r="AD197" s="414"/>
      <c r="AE197" s="414"/>
      <c r="AF197" s="307"/>
      <c r="AG197" s="307"/>
      <c r="AH197" s="529">
        <v>5</v>
      </c>
      <c r="AI197" s="529"/>
      <c r="AJ197" s="365" t="s">
        <v>1740</v>
      </c>
      <c r="AK197" s="353"/>
      <c r="AL197" s="40"/>
      <c r="AM197" s="119">
        <f t="shared" si="0"/>
        <v>5</v>
      </c>
      <c r="AN197" s="23"/>
    </row>
    <row r="198" spans="1:40" ht="18.75" customHeight="1">
      <c r="A198" s="14">
        <v>54</v>
      </c>
      <c r="B198" s="14">
        <v>6003</v>
      </c>
      <c r="C198" s="16" t="s">
        <v>364</v>
      </c>
      <c r="D198" s="307"/>
      <c r="E198" s="365" t="s">
        <v>1133</v>
      </c>
      <c r="F198" s="307"/>
      <c r="G198" s="307"/>
      <c r="H198" s="307"/>
      <c r="I198" s="307"/>
      <c r="J198" s="307"/>
      <c r="K198" s="307"/>
      <c r="L198" s="307"/>
      <c r="M198" s="307"/>
      <c r="N198" s="307"/>
      <c r="O198" s="307"/>
      <c r="P198" s="307"/>
      <c r="Q198" s="307"/>
      <c r="R198" s="307"/>
      <c r="S198" s="307"/>
      <c r="T198" s="307"/>
      <c r="U198" s="307"/>
      <c r="V198" s="307"/>
      <c r="W198" s="307"/>
      <c r="X198" s="307"/>
      <c r="Y198" s="40"/>
      <c r="Z198" s="414"/>
      <c r="AA198" s="414"/>
      <c r="AB198" s="307"/>
      <c r="AC198" s="307"/>
      <c r="AD198" s="414"/>
      <c r="AE198" s="414"/>
      <c r="AF198" s="307"/>
      <c r="AG198" s="307"/>
      <c r="AH198" s="529">
        <v>12</v>
      </c>
      <c r="AI198" s="529"/>
      <c r="AJ198" s="365" t="s">
        <v>954</v>
      </c>
      <c r="AK198" s="353"/>
      <c r="AL198" s="40"/>
      <c r="AM198" s="119">
        <f t="shared" si="0"/>
        <v>12</v>
      </c>
      <c r="AN198" s="120"/>
    </row>
    <row r="199" spans="1:40" ht="18.75" customHeight="1">
      <c r="A199" s="14">
        <v>54</v>
      </c>
      <c r="B199" s="14">
        <v>6109</v>
      </c>
      <c r="C199" s="16" t="s">
        <v>1244</v>
      </c>
      <c r="D199" s="124"/>
      <c r="E199" s="25" t="s">
        <v>1439</v>
      </c>
      <c r="F199" s="307"/>
      <c r="G199" s="307"/>
      <c r="H199" s="307"/>
      <c r="I199" s="307"/>
      <c r="J199" s="307"/>
      <c r="K199" s="307"/>
      <c r="L199" s="307"/>
      <c r="M199" s="307"/>
      <c r="N199" s="307"/>
      <c r="O199" s="307"/>
      <c r="P199" s="307"/>
      <c r="Q199" s="307"/>
      <c r="R199" s="307"/>
      <c r="S199" s="307"/>
      <c r="T199" s="307"/>
      <c r="U199" s="307"/>
      <c r="V199" s="307"/>
      <c r="W199" s="307"/>
      <c r="X199" s="307"/>
      <c r="Y199" s="40"/>
      <c r="Z199" s="414"/>
      <c r="AA199" s="414"/>
      <c r="AB199" s="307"/>
      <c r="AC199" s="307"/>
      <c r="AD199" s="414"/>
      <c r="AE199" s="414"/>
      <c r="AF199" s="307"/>
      <c r="AG199" s="307"/>
      <c r="AH199" s="529">
        <v>120</v>
      </c>
      <c r="AI199" s="529"/>
      <c r="AJ199" s="307" t="s">
        <v>954</v>
      </c>
      <c r="AK199" s="353"/>
      <c r="AL199" s="40"/>
      <c r="AM199" s="119">
        <f t="shared" si="0"/>
        <v>120</v>
      </c>
      <c r="AN199" s="120"/>
    </row>
    <row r="200" spans="1:40" ht="16.5" customHeight="1">
      <c r="A200" s="14">
        <v>54</v>
      </c>
      <c r="B200" s="14">
        <v>6100</v>
      </c>
      <c r="C200" s="50" t="s">
        <v>1290</v>
      </c>
      <c r="D200" s="121"/>
      <c r="E200" s="307" t="s">
        <v>2112</v>
      </c>
      <c r="F200" s="307"/>
      <c r="G200" s="307"/>
      <c r="H200" s="307"/>
      <c r="I200" s="307"/>
      <c r="J200" s="307"/>
      <c r="K200" s="307"/>
      <c r="L200" s="307"/>
      <c r="M200" s="307"/>
      <c r="N200" s="307"/>
      <c r="O200" s="307"/>
      <c r="P200" s="307"/>
      <c r="Q200" s="307"/>
      <c r="R200" s="307"/>
      <c r="S200" s="307"/>
      <c r="T200" s="307"/>
      <c r="U200" s="307"/>
      <c r="V200" s="307"/>
      <c r="W200" s="307"/>
      <c r="X200" s="307"/>
      <c r="Y200" s="307"/>
      <c r="Z200" s="307"/>
      <c r="AA200" s="307"/>
      <c r="AB200" s="307"/>
      <c r="AC200" s="307"/>
      <c r="AD200" s="365"/>
      <c r="AE200" s="365"/>
      <c r="AF200" s="365"/>
      <c r="AG200" s="40"/>
      <c r="AH200" s="529">
        <v>25</v>
      </c>
      <c r="AI200" s="529"/>
      <c r="AJ200" s="307" t="s">
        <v>954</v>
      </c>
      <c r="AK200" s="365"/>
      <c r="AL200" s="365"/>
      <c r="AM200" s="119">
        <f t="shared" si="0"/>
        <v>25</v>
      </c>
      <c r="AN200" s="23"/>
    </row>
    <row r="201" spans="1:40" ht="16.5" customHeight="1">
      <c r="A201" s="14">
        <v>54</v>
      </c>
      <c r="B201" s="14">
        <v>6200</v>
      </c>
      <c r="C201" s="50" t="s">
        <v>2113</v>
      </c>
      <c r="D201" s="121"/>
      <c r="E201" s="307" t="s">
        <v>2114</v>
      </c>
      <c r="F201" s="307"/>
      <c r="G201" s="307"/>
      <c r="H201" s="307"/>
      <c r="I201" s="307"/>
      <c r="J201" s="307"/>
      <c r="K201" s="307"/>
      <c r="L201" s="307"/>
      <c r="M201" s="307"/>
      <c r="N201" s="307"/>
      <c r="O201" s="307"/>
      <c r="P201" s="307"/>
      <c r="Q201" s="307"/>
      <c r="R201" s="307"/>
      <c r="S201" s="307"/>
      <c r="T201" s="307"/>
      <c r="U201" s="307"/>
      <c r="V201" s="307"/>
      <c r="W201" s="307"/>
      <c r="X201" s="307"/>
      <c r="Y201" s="307"/>
      <c r="Z201" s="307"/>
      <c r="AA201" s="307"/>
      <c r="AB201" s="307"/>
      <c r="AC201" s="307"/>
      <c r="AD201" s="365"/>
      <c r="AE201" s="365"/>
      <c r="AF201" s="365"/>
      <c r="AG201" s="40"/>
      <c r="AH201" s="529">
        <v>5</v>
      </c>
      <c r="AI201" s="529"/>
      <c r="AJ201" s="307" t="s">
        <v>954</v>
      </c>
      <c r="AK201" s="365"/>
      <c r="AL201" s="365"/>
      <c r="AM201" s="119">
        <f t="shared" si="0"/>
        <v>5</v>
      </c>
      <c r="AN201" s="53"/>
    </row>
    <row r="202" spans="1:40" ht="16.5" customHeight="1">
      <c r="A202" s="14">
        <v>54</v>
      </c>
      <c r="B202" s="14">
        <v>6250</v>
      </c>
      <c r="C202" s="50" t="s">
        <v>2115</v>
      </c>
      <c r="D202" s="121"/>
      <c r="E202" s="307" t="s">
        <v>2050</v>
      </c>
      <c r="F202" s="307"/>
      <c r="G202" s="307"/>
      <c r="H202" s="307"/>
      <c r="I202" s="307"/>
      <c r="J202" s="307"/>
      <c r="K202" s="307"/>
      <c r="L202" s="307"/>
      <c r="M202" s="307"/>
      <c r="N202" s="307"/>
      <c r="O202" s="307"/>
      <c r="P202" s="307"/>
      <c r="Q202" s="307"/>
      <c r="R202" s="307"/>
      <c r="S202" s="307"/>
      <c r="T202" s="307"/>
      <c r="U202" s="307"/>
      <c r="V202" s="307"/>
      <c r="W202" s="307"/>
      <c r="X202" s="307"/>
      <c r="Y202" s="307"/>
      <c r="Z202" s="307"/>
      <c r="AA202" s="307"/>
      <c r="AB202" s="307"/>
      <c r="AC202" s="307"/>
      <c r="AD202" s="365"/>
      <c r="AE202" s="365"/>
      <c r="AF202" s="365"/>
      <c r="AG202" s="40"/>
      <c r="AH202" s="529">
        <v>26</v>
      </c>
      <c r="AI202" s="529"/>
      <c r="AJ202" s="307" t="s">
        <v>954</v>
      </c>
      <c r="AK202" s="365"/>
      <c r="AL202" s="365"/>
      <c r="AM202" s="119">
        <f t="shared" si="0"/>
        <v>26</v>
      </c>
      <c r="AN202" s="53"/>
    </row>
    <row r="203" spans="1:40" ht="18.75" customHeight="1">
      <c r="A203" s="14">
        <v>54</v>
      </c>
      <c r="B203" s="14">
        <v>6304</v>
      </c>
      <c r="C203" s="16" t="s">
        <v>2119</v>
      </c>
      <c r="D203" s="307"/>
      <c r="E203" s="307" t="s">
        <v>2120</v>
      </c>
      <c r="F203" s="307"/>
      <c r="G203" s="307"/>
      <c r="H203" s="307"/>
      <c r="I203" s="307"/>
      <c r="J203" s="307"/>
      <c r="K203" s="307"/>
      <c r="L203" s="307"/>
      <c r="M203" s="307"/>
      <c r="N203" s="307"/>
      <c r="O203" s="307"/>
      <c r="P203" s="307"/>
      <c r="Q203" s="307"/>
      <c r="R203" s="307"/>
      <c r="S203" s="307"/>
      <c r="T203" s="307"/>
      <c r="U203" s="307"/>
      <c r="V203" s="307"/>
      <c r="W203" s="307"/>
      <c r="X203" s="307"/>
      <c r="Y203" s="40"/>
      <c r="Z203" s="414"/>
      <c r="AA203" s="414"/>
      <c r="AB203" s="307"/>
      <c r="AC203" s="307"/>
      <c r="AD203" s="414"/>
      <c r="AE203" s="414"/>
      <c r="AF203" s="307"/>
      <c r="AG203" s="307"/>
      <c r="AH203" s="529">
        <v>5</v>
      </c>
      <c r="AI203" s="529"/>
      <c r="AJ203" s="365" t="s">
        <v>1289</v>
      </c>
      <c r="AK203" s="353"/>
      <c r="AL203" s="40"/>
      <c r="AM203" s="119">
        <f>-AH203</f>
        <v>-5</v>
      </c>
      <c r="AN203" s="166"/>
    </row>
    <row r="204" spans="1:40" ht="16.5" customHeight="1">
      <c r="A204" s="14">
        <v>54</v>
      </c>
      <c r="B204" s="14">
        <v>6300</v>
      </c>
      <c r="C204" s="50" t="s">
        <v>2116</v>
      </c>
      <c r="D204" s="121"/>
      <c r="E204" s="307" t="s">
        <v>2117</v>
      </c>
      <c r="F204" s="307"/>
      <c r="G204" s="307"/>
      <c r="H204" s="307"/>
      <c r="I204" s="307"/>
      <c r="J204" s="307"/>
      <c r="K204" s="307"/>
      <c r="L204" s="307"/>
      <c r="M204" s="307"/>
      <c r="N204" s="307"/>
      <c r="O204" s="307"/>
      <c r="P204" s="307"/>
      <c r="Q204" s="307"/>
      <c r="R204" s="307"/>
      <c r="S204" s="307"/>
      <c r="T204" s="307"/>
      <c r="U204" s="307"/>
      <c r="V204" s="307"/>
      <c r="W204" s="307"/>
      <c r="X204" s="307"/>
      <c r="Y204" s="307"/>
      <c r="Z204" s="307"/>
      <c r="AA204" s="307"/>
      <c r="AB204" s="307"/>
      <c r="AC204" s="307"/>
      <c r="AD204" s="365"/>
      <c r="AE204" s="365"/>
      <c r="AF204" s="365"/>
      <c r="AG204" s="40"/>
      <c r="AH204" s="529">
        <v>246</v>
      </c>
      <c r="AI204" s="529"/>
      <c r="AJ204" s="307" t="s">
        <v>724</v>
      </c>
      <c r="AK204" s="365"/>
      <c r="AL204" s="38"/>
      <c r="AM204" s="119">
        <f aca="true" t="shared" si="1" ref="AM204:AM224">AH204</f>
        <v>246</v>
      </c>
      <c r="AN204" s="122" t="s">
        <v>2118</v>
      </c>
    </row>
    <row r="205" spans="1:40" ht="16.5" customHeight="1">
      <c r="A205" s="14">
        <v>54</v>
      </c>
      <c r="B205" s="14">
        <v>6400</v>
      </c>
      <c r="C205" s="50" t="s">
        <v>725</v>
      </c>
      <c r="D205" s="121" t="s">
        <v>726</v>
      </c>
      <c r="E205" s="307"/>
      <c r="F205" s="307"/>
      <c r="G205" s="307"/>
      <c r="H205" s="307"/>
      <c r="I205" s="307"/>
      <c r="J205" s="307"/>
      <c r="K205" s="307"/>
      <c r="L205" s="307"/>
      <c r="M205" s="307"/>
      <c r="N205" s="307"/>
      <c r="O205" s="307"/>
      <c r="P205" s="307"/>
      <c r="Q205" s="307"/>
      <c r="R205" s="307"/>
      <c r="S205" s="307"/>
      <c r="T205" s="307"/>
      <c r="U205" s="307"/>
      <c r="V205" s="307"/>
      <c r="W205" s="307"/>
      <c r="X205" s="307"/>
      <c r="Y205" s="307"/>
      <c r="Z205" s="307"/>
      <c r="AA205" s="307"/>
      <c r="AB205" s="307"/>
      <c r="AC205" s="307"/>
      <c r="AD205" s="365"/>
      <c r="AE205" s="365"/>
      <c r="AF205" s="365"/>
      <c r="AG205" s="40"/>
      <c r="AH205" s="529">
        <v>30</v>
      </c>
      <c r="AI205" s="529"/>
      <c r="AJ205" s="307" t="s">
        <v>954</v>
      </c>
      <c r="AK205" s="365"/>
      <c r="AL205" s="365"/>
      <c r="AM205" s="119">
        <f t="shared" si="1"/>
        <v>30</v>
      </c>
      <c r="AN205" s="35" t="s">
        <v>1061</v>
      </c>
    </row>
    <row r="206" spans="1:40" ht="16.5" customHeight="1">
      <c r="A206" s="14">
        <v>54</v>
      </c>
      <c r="B206" s="14">
        <v>6501</v>
      </c>
      <c r="C206" s="50" t="s">
        <v>319</v>
      </c>
      <c r="D206" s="123" t="s">
        <v>727</v>
      </c>
      <c r="E206" s="10"/>
      <c r="F206" s="10"/>
      <c r="G206" s="10"/>
      <c r="H206" s="10"/>
      <c r="I206" s="10"/>
      <c r="J206" s="10"/>
      <c r="K206" s="10"/>
      <c r="L206" s="2"/>
      <c r="M206" s="19"/>
      <c r="N206" s="306" t="s">
        <v>317</v>
      </c>
      <c r="O206" s="307"/>
      <c r="P206" s="307"/>
      <c r="Q206" s="307"/>
      <c r="R206" s="307"/>
      <c r="S206" s="307"/>
      <c r="T206" s="307"/>
      <c r="U206" s="307"/>
      <c r="V206" s="307"/>
      <c r="W206" s="307"/>
      <c r="X206" s="307"/>
      <c r="Y206" s="307"/>
      <c r="Z206" s="307"/>
      <c r="AA206" s="307"/>
      <c r="AB206" s="307"/>
      <c r="AC206" s="307"/>
      <c r="AD206" s="307"/>
      <c r="AE206" s="307"/>
      <c r="AF206" s="307"/>
      <c r="AG206" s="307"/>
      <c r="AH206" s="529">
        <v>460</v>
      </c>
      <c r="AI206" s="529"/>
      <c r="AJ206" s="307" t="s">
        <v>728</v>
      </c>
      <c r="AK206" s="365"/>
      <c r="AL206" s="365"/>
      <c r="AM206" s="119">
        <f t="shared" si="1"/>
        <v>460</v>
      </c>
      <c r="AN206" s="29" t="s">
        <v>2121</v>
      </c>
    </row>
    <row r="207" spans="1:40" ht="16.5" customHeight="1">
      <c r="A207" s="14">
        <v>54</v>
      </c>
      <c r="B207" s="14">
        <v>6504</v>
      </c>
      <c r="C207" s="50" t="s">
        <v>320</v>
      </c>
      <c r="D207" s="123"/>
      <c r="E207" s="10"/>
      <c r="F207" s="10"/>
      <c r="G207" s="10"/>
      <c r="H207" s="10"/>
      <c r="I207" s="10"/>
      <c r="J207" s="10"/>
      <c r="K207" s="10"/>
      <c r="L207" s="10"/>
      <c r="M207" s="24"/>
      <c r="N207" s="306" t="s">
        <v>318</v>
      </c>
      <c r="O207" s="305"/>
      <c r="P207" s="305"/>
      <c r="Q207" s="305"/>
      <c r="R207" s="305"/>
      <c r="S207" s="305"/>
      <c r="T207" s="305"/>
      <c r="U207" s="305"/>
      <c r="V207" s="305"/>
      <c r="W207" s="305"/>
      <c r="X207" s="305"/>
      <c r="Y207" s="305"/>
      <c r="Z207" s="305"/>
      <c r="AA207" s="305"/>
      <c r="AB207" s="305"/>
      <c r="AC207" s="305"/>
      <c r="AD207" s="305"/>
      <c r="AE207" s="305"/>
      <c r="AF207" s="305"/>
      <c r="AG207" s="305"/>
      <c r="AH207" s="529">
        <v>460</v>
      </c>
      <c r="AI207" s="529"/>
      <c r="AJ207" s="307" t="s">
        <v>729</v>
      </c>
      <c r="AK207" s="365"/>
      <c r="AL207" s="365"/>
      <c r="AM207" s="119">
        <f>AH207</f>
        <v>460</v>
      </c>
      <c r="AN207" s="23"/>
    </row>
    <row r="208" spans="1:40" ht="16.5" customHeight="1">
      <c r="A208" s="14">
        <v>54</v>
      </c>
      <c r="B208" s="14">
        <v>6502</v>
      </c>
      <c r="C208" s="50" t="s">
        <v>2122</v>
      </c>
      <c r="D208" s="123"/>
      <c r="E208" s="10"/>
      <c r="F208" s="10"/>
      <c r="G208" s="10"/>
      <c r="H208" s="10"/>
      <c r="I208" s="10"/>
      <c r="J208" s="10"/>
      <c r="K208" s="10"/>
      <c r="L208" s="10"/>
      <c r="M208" s="24"/>
      <c r="N208" s="306" t="s">
        <v>730</v>
      </c>
      <c r="O208" s="305"/>
      <c r="P208" s="305"/>
      <c r="Q208" s="305"/>
      <c r="R208" s="305"/>
      <c r="S208" s="305"/>
      <c r="T208" s="305"/>
      <c r="U208" s="305"/>
      <c r="V208" s="305"/>
      <c r="W208" s="305"/>
      <c r="X208" s="305"/>
      <c r="Y208" s="305"/>
      <c r="Z208" s="305"/>
      <c r="AA208" s="305"/>
      <c r="AB208" s="305"/>
      <c r="AC208" s="305"/>
      <c r="AD208" s="305"/>
      <c r="AE208" s="305"/>
      <c r="AF208" s="305"/>
      <c r="AG208" s="305"/>
      <c r="AH208" s="529">
        <v>400</v>
      </c>
      <c r="AI208" s="529"/>
      <c r="AJ208" s="307" t="s">
        <v>729</v>
      </c>
      <c r="AK208" s="365"/>
      <c r="AL208" s="365"/>
      <c r="AM208" s="119">
        <f t="shared" si="1"/>
        <v>400</v>
      </c>
      <c r="AN208" s="29" t="s">
        <v>2123</v>
      </c>
    </row>
    <row r="209" spans="1:40" ht="16.5" customHeight="1">
      <c r="A209" s="14">
        <v>54</v>
      </c>
      <c r="B209" s="14">
        <v>6503</v>
      </c>
      <c r="C209" s="50" t="s">
        <v>2124</v>
      </c>
      <c r="D209" s="124"/>
      <c r="E209" s="305"/>
      <c r="F209" s="305"/>
      <c r="G209" s="305"/>
      <c r="H209" s="305"/>
      <c r="I209" s="305"/>
      <c r="J209" s="305"/>
      <c r="K209" s="305"/>
      <c r="L209" s="305"/>
      <c r="M209" s="26"/>
      <c r="N209" s="306" t="s">
        <v>731</v>
      </c>
      <c r="O209" s="305"/>
      <c r="P209" s="305"/>
      <c r="Q209" s="305"/>
      <c r="R209" s="305"/>
      <c r="S209" s="305"/>
      <c r="T209" s="305"/>
      <c r="U209" s="305"/>
      <c r="V209" s="305"/>
      <c r="W209" s="305"/>
      <c r="X209" s="305"/>
      <c r="Y209" s="305"/>
      <c r="Z209" s="305"/>
      <c r="AA209" s="305"/>
      <c r="AB209" s="305"/>
      <c r="AC209" s="305"/>
      <c r="AD209" s="305"/>
      <c r="AE209" s="305"/>
      <c r="AF209" s="305"/>
      <c r="AG209" s="305"/>
      <c r="AH209" s="529">
        <v>500</v>
      </c>
      <c r="AI209" s="529"/>
      <c r="AJ209" s="307" t="s">
        <v>732</v>
      </c>
      <c r="AK209" s="365"/>
      <c r="AL209" s="365"/>
      <c r="AM209" s="119">
        <f t="shared" si="1"/>
        <v>500</v>
      </c>
      <c r="AN209" s="35"/>
    </row>
    <row r="210" spans="1:40" ht="16.5" customHeight="1">
      <c r="A210" s="14">
        <v>54</v>
      </c>
      <c r="B210" s="14">
        <v>6273</v>
      </c>
      <c r="C210" s="50" t="s">
        <v>2125</v>
      </c>
      <c r="D210" s="121" t="s">
        <v>1978</v>
      </c>
      <c r="E210" s="307"/>
      <c r="F210" s="307"/>
      <c r="G210" s="307"/>
      <c r="H210" s="2"/>
      <c r="I210" s="2"/>
      <c r="J210" s="2"/>
      <c r="K210" s="2"/>
      <c r="L210" s="2"/>
      <c r="M210" s="2"/>
      <c r="N210" s="2"/>
      <c r="O210" s="2"/>
      <c r="P210" s="2"/>
      <c r="Q210" s="2"/>
      <c r="R210" s="2"/>
      <c r="S210" s="2"/>
      <c r="T210" s="2"/>
      <c r="U210" s="307"/>
      <c r="V210" s="307"/>
      <c r="W210" s="307"/>
      <c r="X210" s="307"/>
      <c r="Y210" s="307"/>
      <c r="Z210" s="307"/>
      <c r="AA210" s="307"/>
      <c r="AB210" s="307"/>
      <c r="AC210" s="307"/>
      <c r="AD210" s="365"/>
      <c r="AE210" s="365"/>
      <c r="AF210" s="365"/>
      <c r="AG210" s="40"/>
      <c r="AH210" s="529">
        <v>14</v>
      </c>
      <c r="AI210" s="529"/>
      <c r="AJ210" s="307" t="s">
        <v>954</v>
      </c>
      <c r="AK210" s="365"/>
      <c r="AL210" s="365"/>
      <c r="AM210" s="119">
        <f t="shared" si="1"/>
        <v>14</v>
      </c>
      <c r="AN210" s="23" t="s">
        <v>733</v>
      </c>
    </row>
    <row r="211" spans="1:40" ht="16.5" customHeight="1">
      <c r="A211" s="14">
        <v>54</v>
      </c>
      <c r="B211" s="14">
        <v>6274</v>
      </c>
      <c r="C211" s="50" t="s">
        <v>2126</v>
      </c>
      <c r="D211" s="125" t="s">
        <v>1979</v>
      </c>
      <c r="E211" s="2"/>
      <c r="F211" s="2"/>
      <c r="G211" s="2"/>
      <c r="H211" s="2"/>
      <c r="I211" s="2"/>
      <c r="J211" s="2"/>
      <c r="K211" s="2"/>
      <c r="L211" s="2"/>
      <c r="M211" s="2"/>
      <c r="N211" s="2"/>
      <c r="O211" s="2"/>
      <c r="P211" s="2"/>
      <c r="Q211" s="2"/>
      <c r="R211" s="2"/>
      <c r="S211" s="2"/>
      <c r="T211" s="2"/>
      <c r="U211" s="307"/>
      <c r="V211" s="307"/>
      <c r="W211" s="307"/>
      <c r="X211" s="307"/>
      <c r="Y211" s="307"/>
      <c r="Z211" s="307"/>
      <c r="AA211" s="307"/>
      <c r="AB211" s="307"/>
      <c r="AC211" s="307"/>
      <c r="AD211" s="365"/>
      <c r="AE211" s="365"/>
      <c r="AF211" s="365"/>
      <c r="AG211" s="40"/>
      <c r="AH211" s="529">
        <v>28</v>
      </c>
      <c r="AI211" s="529"/>
      <c r="AJ211" s="307" t="s">
        <v>954</v>
      </c>
      <c r="AK211" s="365"/>
      <c r="AL211" s="365"/>
      <c r="AM211" s="119">
        <f t="shared" si="1"/>
        <v>28</v>
      </c>
      <c r="AN211" s="53"/>
    </row>
    <row r="212" spans="1:40" ht="16.5" customHeight="1">
      <c r="A212" s="14">
        <v>54</v>
      </c>
      <c r="B212" s="14">
        <v>6281</v>
      </c>
      <c r="C212" s="50" t="s">
        <v>1063</v>
      </c>
      <c r="D212" s="125" t="s">
        <v>1980</v>
      </c>
      <c r="E212" s="2"/>
      <c r="F212" s="2"/>
      <c r="G212" s="2"/>
      <c r="H212" s="2"/>
      <c r="I212" s="2"/>
      <c r="J212" s="2"/>
      <c r="K212" s="2"/>
      <c r="L212" s="2"/>
      <c r="M212" s="19"/>
      <c r="N212" s="20" t="s">
        <v>1105</v>
      </c>
      <c r="O212" s="2"/>
      <c r="P212" s="2"/>
      <c r="Q212" s="2"/>
      <c r="R212" s="2"/>
      <c r="S212" s="2"/>
      <c r="T212" s="2"/>
      <c r="U212" s="307"/>
      <c r="V212" s="307"/>
      <c r="W212" s="307"/>
      <c r="X212" s="307"/>
      <c r="Y212" s="307"/>
      <c r="Z212" s="307"/>
      <c r="AA212" s="307"/>
      <c r="AB212" s="307"/>
      <c r="AC212" s="307"/>
      <c r="AD212" s="365"/>
      <c r="AE212" s="365"/>
      <c r="AF212" s="365"/>
      <c r="AG212" s="40"/>
      <c r="AH212" s="529">
        <v>28</v>
      </c>
      <c r="AI212" s="529"/>
      <c r="AJ212" s="307" t="s">
        <v>954</v>
      </c>
      <c r="AK212" s="365"/>
      <c r="AL212" s="365"/>
      <c r="AM212" s="119">
        <f t="shared" si="1"/>
        <v>28</v>
      </c>
      <c r="AN212" s="53"/>
    </row>
    <row r="213" spans="1:40" ht="16.5" customHeight="1">
      <c r="A213" s="14">
        <v>54</v>
      </c>
      <c r="B213" s="14">
        <v>6282</v>
      </c>
      <c r="C213" s="50" t="s">
        <v>1064</v>
      </c>
      <c r="D213" s="124"/>
      <c r="E213" s="305"/>
      <c r="F213" s="305"/>
      <c r="G213" s="305"/>
      <c r="H213" s="305"/>
      <c r="I213" s="305"/>
      <c r="J213" s="305"/>
      <c r="K213" s="305"/>
      <c r="L213" s="305"/>
      <c r="M213" s="26"/>
      <c r="N213" s="306" t="s">
        <v>1106</v>
      </c>
      <c r="O213" s="2"/>
      <c r="P213" s="2"/>
      <c r="Q213" s="2"/>
      <c r="R213" s="2"/>
      <c r="S213" s="2"/>
      <c r="T213" s="2"/>
      <c r="U213" s="307"/>
      <c r="V213" s="307"/>
      <c r="W213" s="307"/>
      <c r="X213" s="307"/>
      <c r="Y213" s="307"/>
      <c r="Z213" s="307"/>
      <c r="AA213" s="307"/>
      <c r="AB213" s="307"/>
      <c r="AC213" s="307"/>
      <c r="AD213" s="365"/>
      <c r="AE213" s="365"/>
      <c r="AF213" s="365"/>
      <c r="AG213" s="40"/>
      <c r="AH213" s="529">
        <v>5</v>
      </c>
      <c r="AI213" s="529"/>
      <c r="AJ213" s="307" t="s">
        <v>954</v>
      </c>
      <c r="AK213" s="365"/>
      <c r="AL213" s="365"/>
      <c r="AM213" s="119">
        <f t="shared" si="1"/>
        <v>5</v>
      </c>
      <c r="AN213" s="53"/>
    </row>
    <row r="214" spans="1:40" ht="16.5" customHeight="1">
      <c r="A214" s="14">
        <v>54</v>
      </c>
      <c r="B214" s="14">
        <v>6122</v>
      </c>
      <c r="C214" s="50" t="s">
        <v>339</v>
      </c>
      <c r="D214" s="121" t="s">
        <v>336</v>
      </c>
      <c r="E214" s="307"/>
      <c r="F214" s="307"/>
      <c r="G214" s="307"/>
      <c r="H214" s="307"/>
      <c r="I214" s="307"/>
      <c r="J214" s="307"/>
      <c r="K214" s="307"/>
      <c r="L214" s="307"/>
      <c r="M214" s="307"/>
      <c r="N214" s="2"/>
      <c r="O214" s="2"/>
      <c r="P214" s="2"/>
      <c r="Q214" s="2"/>
      <c r="R214" s="2"/>
      <c r="S214" s="2"/>
      <c r="T214" s="307"/>
      <c r="U214" s="307"/>
      <c r="V214" s="307"/>
      <c r="W214" s="307"/>
      <c r="X214" s="307"/>
      <c r="Y214" s="307"/>
      <c r="Z214" s="307"/>
      <c r="AA214" s="307"/>
      <c r="AB214" s="307"/>
      <c r="AC214" s="365"/>
      <c r="AD214" s="365"/>
      <c r="AE214" s="365"/>
      <c r="AF214" s="365"/>
      <c r="AG214" s="40"/>
      <c r="AH214" s="529">
        <v>30</v>
      </c>
      <c r="AI214" s="529"/>
      <c r="AJ214" s="307" t="s">
        <v>954</v>
      </c>
      <c r="AK214" s="365"/>
      <c r="AL214" s="365"/>
      <c r="AM214" s="119">
        <f t="shared" si="1"/>
        <v>30</v>
      </c>
      <c r="AN214" s="29" t="s">
        <v>1440</v>
      </c>
    </row>
    <row r="215" spans="1:40" ht="16.5" customHeight="1">
      <c r="A215" s="14">
        <v>54</v>
      </c>
      <c r="B215" s="14">
        <v>6123</v>
      </c>
      <c r="C215" s="50" t="s">
        <v>734</v>
      </c>
      <c r="D215" s="123" t="s">
        <v>337</v>
      </c>
      <c r="E215" s="305"/>
      <c r="F215" s="305"/>
      <c r="G215" s="305"/>
      <c r="H215" s="305"/>
      <c r="I215" s="305"/>
      <c r="J215" s="305"/>
      <c r="K215" s="305"/>
      <c r="L215" s="305"/>
      <c r="M215" s="305"/>
      <c r="N215" s="307"/>
      <c r="O215" s="2"/>
      <c r="P215" s="2"/>
      <c r="Q215" s="2"/>
      <c r="R215" s="2"/>
      <c r="S215" s="2"/>
      <c r="T215" s="307"/>
      <c r="U215" s="307"/>
      <c r="V215" s="307"/>
      <c r="W215" s="307"/>
      <c r="X215" s="307"/>
      <c r="Y215" s="307"/>
      <c r="Z215" s="307"/>
      <c r="AA215" s="307"/>
      <c r="AB215" s="307"/>
      <c r="AC215" s="365"/>
      <c r="AD215" s="365"/>
      <c r="AE215" s="365"/>
      <c r="AF215" s="365"/>
      <c r="AG215" s="40"/>
      <c r="AH215" s="529">
        <v>110</v>
      </c>
      <c r="AI215" s="529"/>
      <c r="AJ215" s="307" t="s">
        <v>954</v>
      </c>
      <c r="AK215" s="365"/>
      <c r="AL215" s="365"/>
      <c r="AM215" s="119">
        <f>AH215</f>
        <v>110</v>
      </c>
      <c r="AN215" s="23"/>
    </row>
    <row r="216" spans="1:40" ht="16.5" customHeight="1">
      <c r="A216" s="14">
        <v>54</v>
      </c>
      <c r="B216" s="14">
        <v>6275</v>
      </c>
      <c r="C216" s="50" t="s">
        <v>2127</v>
      </c>
      <c r="D216" s="121" t="s">
        <v>735</v>
      </c>
      <c r="E216" s="307"/>
      <c r="F216" s="307"/>
      <c r="G216" s="307"/>
      <c r="H216" s="307"/>
      <c r="I216" s="307"/>
      <c r="J216" s="307"/>
      <c r="K216" s="307"/>
      <c r="L216" s="307"/>
      <c r="M216" s="307"/>
      <c r="N216" s="307"/>
      <c r="O216" s="307"/>
      <c r="P216" s="307"/>
      <c r="Q216" s="307"/>
      <c r="R216" s="307"/>
      <c r="S216" s="307"/>
      <c r="T216" s="307"/>
      <c r="U216" s="307"/>
      <c r="V216" s="307"/>
      <c r="W216" s="307"/>
      <c r="X216" s="307"/>
      <c r="Y216" s="307"/>
      <c r="Z216" s="307"/>
      <c r="AA216" s="307"/>
      <c r="AB216" s="307"/>
      <c r="AC216" s="307"/>
      <c r="AD216" s="365"/>
      <c r="AE216" s="365"/>
      <c r="AF216" s="365"/>
      <c r="AG216" s="40"/>
      <c r="AH216" s="529">
        <v>23</v>
      </c>
      <c r="AI216" s="529"/>
      <c r="AJ216" s="307" t="s">
        <v>954</v>
      </c>
      <c r="AK216" s="365"/>
      <c r="AL216" s="365"/>
      <c r="AM216" s="119">
        <f t="shared" si="1"/>
        <v>23</v>
      </c>
      <c r="AN216" s="29" t="s">
        <v>733</v>
      </c>
    </row>
    <row r="217" spans="1:40" ht="18.75" customHeight="1">
      <c r="A217" s="14">
        <v>54</v>
      </c>
      <c r="B217" s="14">
        <v>6276</v>
      </c>
      <c r="C217" s="16" t="s">
        <v>1445</v>
      </c>
      <c r="D217" s="20" t="s">
        <v>736</v>
      </c>
      <c r="E217" s="2"/>
      <c r="F217" s="2"/>
      <c r="G217" s="2"/>
      <c r="H217" s="2"/>
      <c r="I217" s="2"/>
      <c r="J217" s="2"/>
      <c r="K217" s="2"/>
      <c r="L217" s="415"/>
      <c r="M217" s="19"/>
      <c r="N217" s="307" t="s">
        <v>1441</v>
      </c>
      <c r="O217" s="307"/>
      <c r="P217" s="307"/>
      <c r="Q217" s="307"/>
      <c r="R217" s="307"/>
      <c r="S217" s="307"/>
      <c r="T217" s="307"/>
      <c r="U217" s="307"/>
      <c r="V217" s="307"/>
      <c r="W217" s="307"/>
      <c r="X217" s="307"/>
      <c r="Y217" s="40"/>
      <c r="Z217" s="414"/>
      <c r="AA217" s="307"/>
      <c r="AB217" s="307"/>
      <c r="AC217" s="414"/>
      <c r="AD217" s="414"/>
      <c r="AE217" s="414"/>
      <c r="AF217" s="307"/>
      <c r="AG217" s="307"/>
      <c r="AH217" s="529">
        <v>80</v>
      </c>
      <c r="AI217" s="529"/>
      <c r="AJ217" s="307" t="s">
        <v>954</v>
      </c>
      <c r="AK217" s="353"/>
      <c r="AL217" s="40"/>
      <c r="AM217" s="119">
        <f t="shared" si="1"/>
        <v>80</v>
      </c>
      <c r="AN217" s="23"/>
    </row>
    <row r="218" spans="1:40" ht="18.75" customHeight="1">
      <c r="A218" s="14">
        <v>54</v>
      </c>
      <c r="B218" s="14">
        <v>6277</v>
      </c>
      <c r="C218" s="16" t="s">
        <v>1446</v>
      </c>
      <c r="D218" s="28"/>
      <c r="E218" s="10"/>
      <c r="F218" s="10"/>
      <c r="G218" s="10"/>
      <c r="H218" s="10"/>
      <c r="I218" s="10"/>
      <c r="J218" s="10"/>
      <c r="K218" s="10"/>
      <c r="L218" s="420"/>
      <c r="M218" s="24"/>
      <c r="N218" s="307" t="s">
        <v>1442</v>
      </c>
      <c r="O218" s="307"/>
      <c r="P218" s="307"/>
      <c r="Q218" s="307"/>
      <c r="R218" s="307"/>
      <c r="S218" s="307"/>
      <c r="T218" s="307"/>
      <c r="U218" s="307"/>
      <c r="V218" s="307"/>
      <c r="W218" s="307"/>
      <c r="X218" s="307"/>
      <c r="Y218" s="40"/>
      <c r="Z218" s="414"/>
      <c r="AA218" s="307"/>
      <c r="AB218" s="307"/>
      <c r="AC218" s="414"/>
      <c r="AD218" s="414"/>
      <c r="AE218" s="414"/>
      <c r="AF218" s="307"/>
      <c r="AG218" s="307"/>
      <c r="AH218" s="529">
        <v>680</v>
      </c>
      <c r="AI218" s="529"/>
      <c r="AJ218" s="307" t="s">
        <v>954</v>
      </c>
      <c r="AK218" s="353"/>
      <c r="AL218" s="40"/>
      <c r="AM218" s="119">
        <f t="shared" si="1"/>
        <v>680</v>
      </c>
      <c r="AN218" s="126"/>
    </row>
    <row r="219" spans="1:40" ht="18.75" customHeight="1">
      <c r="A219" s="14">
        <v>54</v>
      </c>
      <c r="B219" s="14">
        <v>6283</v>
      </c>
      <c r="C219" s="16" t="s">
        <v>1444</v>
      </c>
      <c r="D219" s="304"/>
      <c r="E219" s="305"/>
      <c r="F219" s="305"/>
      <c r="G219" s="305"/>
      <c r="H219" s="305"/>
      <c r="I219" s="305"/>
      <c r="J219" s="305"/>
      <c r="K219" s="305"/>
      <c r="L219" s="439"/>
      <c r="M219" s="26"/>
      <c r="N219" s="307" t="s">
        <v>1443</v>
      </c>
      <c r="O219" s="307"/>
      <c r="P219" s="307"/>
      <c r="Q219" s="307"/>
      <c r="R219" s="307"/>
      <c r="S219" s="307"/>
      <c r="T219" s="307"/>
      <c r="U219" s="307"/>
      <c r="V219" s="307"/>
      <c r="W219" s="307"/>
      <c r="X219" s="307"/>
      <c r="Y219" s="40"/>
      <c r="Z219" s="414"/>
      <c r="AA219" s="307"/>
      <c r="AB219" s="307"/>
      <c r="AC219" s="414"/>
      <c r="AD219" s="414"/>
      <c r="AE219" s="414"/>
      <c r="AF219" s="307"/>
      <c r="AG219" s="307"/>
      <c r="AH219" s="527">
        <v>1280</v>
      </c>
      <c r="AI219" s="527"/>
      <c r="AJ219" s="307" t="s">
        <v>954</v>
      </c>
      <c r="AK219" s="353"/>
      <c r="AL219" s="40"/>
      <c r="AM219" s="119">
        <f t="shared" si="1"/>
        <v>1280</v>
      </c>
      <c r="AN219" s="126"/>
    </row>
    <row r="220" spans="1:40" ht="18.75" customHeight="1">
      <c r="A220" s="14">
        <v>54</v>
      </c>
      <c r="B220" s="14">
        <v>6278</v>
      </c>
      <c r="C220" s="16" t="s">
        <v>2128</v>
      </c>
      <c r="D220" s="307" t="s">
        <v>737</v>
      </c>
      <c r="E220" s="307"/>
      <c r="F220" s="307"/>
      <c r="G220" s="307"/>
      <c r="H220" s="307"/>
      <c r="I220" s="307"/>
      <c r="J220" s="307"/>
      <c r="K220" s="307"/>
      <c r="L220" s="307"/>
      <c r="M220" s="307"/>
      <c r="N220" s="307"/>
      <c r="O220" s="307"/>
      <c r="P220" s="307"/>
      <c r="Q220" s="307"/>
      <c r="R220" s="307"/>
      <c r="S220" s="307"/>
      <c r="T220" s="307"/>
      <c r="U220" s="307"/>
      <c r="V220" s="307"/>
      <c r="W220" s="307"/>
      <c r="X220" s="307"/>
      <c r="Y220" s="40"/>
      <c r="Z220" s="414"/>
      <c r="AA220" s="414"/>
      <c r="AB220" s="307"/>
      <c r="AC220" s="307"/>
      <c r="AD220" s="414"/>
      <c r="AE220" s="414"/>
      <c r="AF220" s="307"/>
      <c r="AG220" s="307"/>
      <c r="AH220" s="529">
        <v>10</v>
      </c>
      <c r="AI220" s="529"/>
      <c r="AJ220" s="365" t="s">
        <v>954</v>
      </c>
      <c r="AK220" s="353"/>
      <c r="AL220" s="40"/>
      <c r="AM220" s="119">
        <f t="shared" si="1"/>
        <v>10</v>
      </c>
      <c r="AN220" s="23"/>
    </row>
    <row r="221" spans="1:40" ht="18.75" customHeight="1">
      <c r="A221" s="14">
        <v>54</v>
      </c>
      <c r="B221" s="14">
        <v>6279</v>
      </c>
      <c r="C221" s="16" t="s">
        <v>1065</v>
      </c>
      <c r="D221" s="307" t="s">
        <v>738</v>
      </c>
      <c r="E221" s="307"/>
      <c r="F221" s="307"/>
      <c r="G221" s="307"/>
      <c r="H221" s="307"/>
      <c r="I221" s="307"/>
      <c r="J221" s="307"/>
      <c r="K221" s="307"/>
      <c r="L221" s="307"/>
      <c r="M221" s="307"/>
      <c r="N221" s="307"/>
      <c r="O221" s="307"/>
      <c r="P221" s="307"/>
      <c r="Q221" s="307"/>
      <c r="R221" s="307"/>
      <c r="S221" s="307"/>
      <c r="T221" s="307"/>
      <c r="U221" s="307"/>
      <c r="V221" s="307"/>
      <c r="W221" s="307"/>
      <c r="X221" s="307"/>
      <c r="Y221" s="40"/>
      <c r="Z221" s="414"/>
      <c r="AA221" s="414"/>
      <c r="AB221" s="307"/>
      <c r="AC221" s="307"/>
      <c r="AD221" s="414"/>
      <c r="AE221" s="414"/>
      <c r="AF221" s="307"/>
      <c r="AG221" s="307"/>
      <c r="AH221" s="529">
        <v>30</v>
      </c>
      <c r="AI221" s="529"/>
      <c r="AJ221" s="365" t="s">
        <v>954</v>
      </c>
      <c r="AK221" s="353"/>
      <c r="AL221" s="40"/>
      <c r="AM221" s="119">
        <f t="shared" si="1"/>
        <v>30</v>
      </c>
      <c r="AN221" s="23"/>
    </row>
    <row r="222" spans="1:40" ht="18.75" customHeight="1">
      <c r="A222" s="14">
        <v>54</v>
      </c>
      <c r="B222" s="14">
        <v>6280</v>
      </c>
      <c r="C222" s="16" t="s">
        <v>1379</v>
      </c>
      <c r="D222" s="307" t="s">
        <v>739</v>
      </c>
      <c r="E222" s="307"/>
      <c r="F222" s="307"/>
      <c r="G222" s="307"/>
      <c r="H222" s="307"/>
      <c r="I222" s="307"/>
      <c r="J222" s="307"/>
      <c r="K222" s="307"/>
      <c r="L222" s="307"/>
      <c r="M222" s="307"/>
      <c r="N222" s="307"/>
      <c r="O222" s="307"/>
      <c r="P222" s="307"/>
      <c r="Q222" s="307"/>
      <c r="R222" s="307"/>
      <c r="S222" s="307"/>
      <c r="T222" s="307"/>
      <c r="U222" s="307"/>
      <c r="V222" s="307"/>
      <c r="W222" s="307"/>
      <c r="X222" s="307"/>
      <c r="Y222" s="40"/>
      <c r="Z222" s="414"/>
      <c r="AA222" s="414"/>
      <c r="AB222" s="307"/>
      <c r="AC222" s="307"/>
      <c r="AD222" s="414"/>
      <c r="AE222" s="414"/>
      <c r="AF222" s="307"/>
      <c r="AG222" s="307"/>
      <c r="AH222" s="529">
        <v>50</v>
      </c>
      <c r="AI222" s="529"/>
      <c r="AJ222" s="365" t="s">
        <v>954</v>
      </c>
      <c r="AK222" s="353"/>
      <c r="AL222" s="40"/>
      <c r="AM222" s="119">
        <f t="shared" si="1"/>
        <v>50</v>
      </c>
      <c r="AN222" s="23"/>
    </row>
    <row r="223" spans="1:40" ht="18.75" customHeight="1">
      <c r="A223" s="14">
        <v>54</v>
      </c>
      <c r="B223" s="14">
        <v>6133</v>
      </c>
      <c r="C223" s="16" t="s">
        <v>1434</v>
      </c>
      <c r="D223" s="20" t="s">
        <v>740</v>
      </c>
      <c r="E223" s="2"/>
      <c r="F223" s="2"/>
      <c r="G223" s="2"/>
      <c r="H223" s="2"/>
      <c r="I223" s="2"/>
      <c r="J223" s="2"/>
      <c r="K223" s="2"/>
      <c r="L223" s="2"/>
      <c r="M223" s="19"/>
      <c r="N223" s="306" t="s">
        <v>741</v>
      </c>
      <c r="O223" s="307"/>
      <c r="P223" s="307"/>
      <c r="Q223" s="307"/>
      <c r="R223" s="307"/>
      <c r="S223" s="307"/>
      <c r="T223" s="307"/>
      <c r="U223" s="307"/>
      <c r="V223" s="307"/>
      <c r="W223" s="307"/>
      <c r="X223" s="307"/>
      <c r="Y223" s="40"/>
      <c r="Z223" s="414"/>
      <c r="AA223" s="414"/>
      <c r="AB223" s="307"/>
      <c r="AC223" s="414"/>
      <c r="AD223" s="414"/>
      <c r="AE223" s="414"/>
      <c r="AF223" s="307"/>
      <c r="AG223" s="307"/>
      <c r="AH223" s="529">
        <v>3</v>
      </c>
      <c r="AI223" s="529"/>
      <c r="AJ223" s="307" t="s">
        <v>954</v>
      </c>
      <c r="AK223" s="353"/>
      <c r="AL223" s="40"/>
      <c r="AM223" s="119">
        <f t="shared" si="1"/>
        <v>3</v>
      </c>
      <c r="AN223" s="120"/>
    </row>
    <row r="224" spans="1:40" ht="18.75" customHeight="1">
      <c r="A224" s="14">
        <v>54</v>
      </c>
      <c r="B224" s="14">
        <v>6134</v>
      </c>
      <c r="C224" s="16" t="s">
        <v>1435</v>
      </c>
      <c r="D224" s="304"/>
      <c r="E224" s="305"/>
      <c r="F224" s="305"/>
      <c r="G224" s="305"/>
      <c r="H224" s="305"/>
      <c r="I224" s="305"/>
      <c r="J224" s="305"/>
      <c r="K224" s="305"/>
      <c r="L224" s="305"/>
      <c r="M224" s="26"/>
      <c r="N224" s="306" t="s">
        <v>742</v>
      </c>
      <c r="O224" s="307"/>
      <c r="P224" s="307"/>
      <c r="Q224" s="307"/>
      <c r="R224" s="307"/>
      <c r="S224" s="307"/>
      <c r="T224" s="307"/>
      <c r="U224" s="307"/>
      <c r="V224" s="307"/>
      <c r="W224" s="307"/>
      <c r="X224" s="307"/>
      <c r="Y224" s="40"/>
      <c r="Z224" s="414"/>
      <c r="AA224" s="414"/>
      <c r="AB224" s="307"/>
      <c r="AC224" s="414"/>
      <c r="AD224" s="414"/>
      <c r="AE224" s="414"/>
      <c r="AF224" s="307"/>
      <c r="AG224" s="307"/>
      <c r="AH224" s="529">
        <v>4</v>
      </c>
      <c r="AI224" s="529"/>
      <c r="AJ224" s="307" t="s">
        <v>954</v>
      </c>
      <c r="AK224" s="353"/>
      <c r="AL224" s="40"/>
      <c r="AM224" s="119">
        <f t="shared" si="1"/>
        <v>4</v>
      </c>
      <c r="AN224" s="120"/>
    </row>
    <row r="225" spans="1:40" ht="18.75" customHeight="1">
      <c r="A225" s="14">
        <v>54</v>
      </c>
      <c r="B225" s="14">
        <v>6121</v>
      </c>
      <c r="C225" s="16" t="s">
        <v>999</v>
      </c>
      <c r="D225" s="365" t="s">
        <v>743</v>
      </c>
      <c r="E225" s="2"/>
      <c r="F225" s="2"/>
      <c r="G225" s="2"/>
      <c r="H225" s="2"/>
      <c r="I225" s="2"/>
      <c r="J225" s="2"/>
      <c r="K225" s="2"/>
      <c r="L225" s="2"/>
      <c r="M225" s="2"/>
      <c r="N225" s="307"/>
      <c r="O225" s="307"/>
      <c r="P225" s="307"/>
      <c r="Q225" s="307"/>
      <c r="R225" s="307"/>
      <c r="S225" s="307"/>
      <c r="T225" s="307"/>
      <c r="U225" s="307"/>
      <c r="V225" s="307"/>
      <c r="W225" s="307"/>
      <c r="X225" s="307"/>
      <c r="Y225" s="40"/>
      <c r="Z225" s="414"/>
      <c r="AA225" s="414"/>
      <c r="AB225" s="307"/>
      <c r="AC225" s="307"/>
      <c r="AD225" s="414"/>
      <c r="AE225" s="414"/>
      <c r="AF225" s="307"/>
      <c r="AG225" s="307"/>
      <c r="AH225" s="529">
        <v>200</v>
      </c>
      <c r="AI225" s="529"/>
      <c r="AJ225" s="365" t="s">
        <v>954</v>
      </c>
      <c r="AK225" s="353"/>
      <c r="AL225" s="40"/>
      <c r="AM225" s="119">
        <f>AH225</f>
        <v>200</v>
      </c>
      <c r="AN225" s="23"/>
    </row>
    <row r="226" spans="1:40" ht="18.75" customHeight="1">
      <c r="A226" s="14">
        <v>54</v>
      </c>
      <c r="B226" s="14">
        <v>6101</v>
      </c>
      <c r="C226" s="16" t="s">
        <v>1436</v>
      </c>
      <c r="D226" s="20" t="s">
        <v>744</v>
      </c>
      <c r="E226" s="2"/>
      <c r="F226" s="2"/>
      <c r="G226" s="2"/>
      <c r="H226" s="2"/>
      <c r="I226" s="2"/>
      <c r="J226" s="2"/>
      <c r="K226" s="2"/>
      <c r="L226" s="2"/>
      <c r="M226" s="19"/>
      <c r="N226" s="306" t="s">
        <v>745</v>
      </c>
      <c r="O226" s="307"/>
      <c r="P226" s="307"/>
      <c r="Q226" s="307"/>
      <c r="R226" s="307"/>
      <c r="S226" s="307"/>
      <c r="T226" s="307"/>
      <c r="U226" s="307"/>
      <c r="V226" s="307"/>
      <c r="W226" s="307"/>
      <c r="X226" s="307"/>
      <c r="Y226" s="307"/>
      <c r="Z226" s="307"/>
      <c r="AA226" s="307"/>
      <c r="AB226" s="307"/>
      <c r="AC226" s="51"/>
      <c r="AD226" s="307"/>
      <c r="AE226" s="307"/>
      <c r="AF226" s="40"/>
      <c r="AG226" s="40"/>
      <c r="AH226" s="529">
        <v>12</v>
      </c>
      <c r="AI226" s="529"/>
      <c r="AJ226" s="307" t="s">
        <v>954</v>
      </c>
      <c r="AK226" s="353"/>
      <c r="AL226" s="40"/>
      <c r="AM226" s="119">
        <f>AH226</f>
        <v>12</v>
      </c>
      <c r="AN226" s="120"/>
    </row>
    <row r="227" spans="1:40" ht="18.75" customHeight="1">
      <c r="A227" s="14">
        <v>54</v>
      </c>
      <c r="B227" s="14">
        <v>6102</v>
      </c>
      <c r="C227" s="16" t="s">
        <v>1437</v>
      </c>
      <c r="D227" s="28"/>
      <c r="E227" s="10"/>
      <c r="F227" s="10"/>
      <c r="G227" s="10"/>
      <c r="H227" s="10"/>
      <c r="I227" s="10"/>
      <c r="J227" s="10"/>
      <c r="K227" s="10"/>
      <c r="L227" s="10"/>
      <c r="M227" s="24"/>
      <c r="N227" s="306" t="s">
        <v>746</v>
      </c>
      <c r="O227" s="307"/>
      <c r="P227" s="307"/>
      <c r="Q227" s="307"/>
      <c r="R227" s="307"/>
      <c r="S227" s="307"/>
      <c r="T227" s="307"/>
      <c r="U227" s="307"/>
      <c r="V227" s="307"/>
      <c r="W227" s="307"/>
      <c r="X227" s="307"/>
      <c r="Y227" s="307"/>
      <c r="Z227" s="307"/>
      <c r="AA227" s="307"/>
      <c r="AB227" s="307"/>
      <c r="AC227" s="51"/>
      <c r="AD227" s="307"/>
      <c r="AE227" s="307"/>
      <c r="AF227" s="40"/>
      <c r="AG227" s="40"/>
      <c r="AH227" s="529">
        <v>6</v>
      </c>
      <c r="AI227" s="529"/>
      <c r="AJ227" s="307" t="s">
        <v>954</v>
      </c>
      <c r="AK227" s="353"/>
      <c r="AL227" s="40"/>
      <c r="AM227" s="119">
        <f>AH227</f>
        <v>6</v>
      </c>
      <c r="AN227" s="120"/>
    </row>
    <row r="228" spans="1:40" ht="18.75" customHeight="1">
      <c r="A228" s="14">
        <v>54</v>
      </c>
      <c r="B228" s="14">
        <v>6103</v>
      </c>
      <c r="C228" s="16" t="s">
        <v>1438</v>
      </c>
      <c r="D228" s="304"/>
      <c r="E228" s="305"/>
      <c r="F228" s="305"/>
      <c r="G228" s="305"/>
      <c r="H228" s="305"/>
      <c r="I228" s="305"/>
      <c r="J228" s="305"/>
      <c r="K228" s="305"/>
      <c r="L228" s="305"/>
      <c r="M228" s="26"/>
      <c r="N228" s="306" t="s">
        <v>747</v>
      </c>
      <c r="O228" s="307"/>
      <c r="P228" s="307"/>
      <c r="Q228" s="307"/>
      <c r="R228" s="307"/>
      <c r="S228" s="307"/>
      <c r="T228" s="307"/>
      <c r="U228" s="307"/>
      <c r="V228" s="307"/>
      <c r="W228" s="307"/>
      <c r="X228" s="307"/>
      <c r="Y228" s="307"/>
      <c r="Z228" s="307"/>
      <c r="AA228" s="307"/>
      <c r="AB228" s="307"/>
      <c r="AC228" s="51"/>
      <c r="AD228" s="307"/>
      <c r="AE228" s="307"/>
      <c r="AF228" s="40"/>
      <c r="AG228" s="40"/>
      <c r="AH228" s="529">
        <v>6</v>
      </c>
      <c r="AI228" s="529"/>
      <c r="AJ228" s="307" t="s">
        <v>954</v>
      </c>
      <c r="AK228" s="353"/>
      <c r="AL228" s="40"/>
      <c r="AM228" s="119">
        <f>AH228</f>
        <v>6</v>
      </c>
      <c r="AN228" s="166"/>
    </row>
    <row r="229" spans="1:40" ht="18.75" customHeight="1">
      <c r="A229" s="14">
        <v>54</v>
      </c>
      <c r="B229" s="14">
        <v>6104</v>
      </c>
      <c r="C229" s="16" t="s">
        <v>748</v>
      </c>
      <c r="D229" s="20" t="s">
        <v>338</v>
      </c>
      <c r="E229" s="2"/>
      <c r="F229" s="2"/>
      <c r="G229" s="2"/>
      <c r="H229" s="2"/>
      <c r="I229" s="2"/>
      <c r="J229" s="2"/>
      <c r="K229" s="2"/>
      <c r="L229" s="2"/>
      <c r="M229" s="2"/>
      <c r="N229" s="306" t="s">
        <v>1780</v>
      </c>
      <c r="O229" s="40"/>
      <c r="P229" s="307"/>
      <c r="Q229" s="307"/>
      <c r="R229" s="365"/>
      <c r="S229" s="365"/>
      <c r="T229" s="307"/>
      <c r="U229" s="307"/>
      <c r="V229" s="307"/>
      <c r="W229" s="307"/>
      <c r="X229" s="307"/>
      <c r="Y229" s="307"/>
      <c r="Z229" s="365"/>
      <c r="AA229" s="353"/>
      <c r="AB229" s="307"/>
      <c r="AC229" s="307"/>
      <c r="AD229" s="307"/>
      <c r="AE229" s="307"/>
      <c r="AF229" s="51"/>
      <c r="AG229" s="40" t="s">
        <v>1008</v>
      </c>
      <c r="AH229" s="365" t="s">
        <v>749</v>
      </c>
      <c r="AI229" s="365"/>
      <c r="AJ229" s="365"/>
      <c r="AK229" s="307" t="s">
        <v>2301</v>
      </c>
      <c r="AL229" s="331"/>
      <c r="AM229" s="119"/>
      <c r="AN229" s="29" t="s">
        <v>1440</v>
      </c>
    </row>
    <row r="230" spans="1:40" ht="18.75" customHeight="1">
      <c r="A230" s="14">
        <v>54</v>
      </c>
      <c r="B230" s="14">
        <v>6105</v>
      </c>
      <c r="C230" s="16" t="s">
        <v>750</v>
      </c>
      <c r="D230" s="28"/>
      <c r="E230" s="10"/>
      <c r="F230" s="10"/>
      <c r="G230" s="10"/>
      <c r="H230" s="10"/>
      <c r="I230" s="10"/>
      <c r="J230" s="10"/>
      <c r="K230" s="10"/>
      <c r="L230" s="10"/>
      <c r="M230" s="10"/>
      <c r="N230" s="306" t="s">
        <v>1781</v>
      </c>
      <c r="O230" s="40"/>
      <c r="P230" s="307"/>
      <c r="Q230" s="307"/>
      <c r="R230" s="365"/>
      <c r="S230" s="365"/>
      <c r="T230" s="307"/>
      <c r="U230" s="307"/>
      <c r="V230" s="307"/>
      <c r="W230" s="307"/>
      <c r="X230" s="307"/>
      <c r="Y230" s="307"/>
      <c r="Z230" s="365"/>
      <c r="AA230" s="353"/>
      <c r="AB230" s="307"/>
      <c r="AC230" s="307"/>
      <c r="AD230" s="307"/>
      <c r="AE230" s="307"/>
      <c r="AF230" s="51"/>
      <c r="AG230" s="40" t="s">
        <v>1190</v>
      </c>
      <c r="AH230" s="40"/>
      <c r="AI230" s="539">
        <v>0.9</v>
      </c>
      <c r="AJ230" s="540"/>
      <c r="AK230" s="307" t="s">
        <v>2301</v>
      </c>
      <c r="AL230" s="331"/>
      <c r="AM230" s="119"/>
      <c r="AN230" s="120"/>
    </row>
    <row r="231" spans="1:40" ht="18.75" customHeight="1">
      <c r="A231" s="14">
        <v>54</v>
      </c>
      <c r="B231" s="14">
        <v>6106</v>
      </c>
      <c r="C231" s="16" t="s">
        <v>751</v>
      </c>
      <c r="D231" s="304"/>
      <c r="E231" s="305"/>
      <c r="F231" s="305"/>
      <c r="G231" s="305"/>
      <c r="H231" s="305"/>
      <c r="I231" s="305"/>
      <c r="J231" s="305"/>
      <c r="K231" s="305"/>
      <c r="L231" s="305"/>
      <c r="M231" s="305"/>
      <c r="N231" s="306" t="s">
        <v>1782</v>
      </c>
      <c r="O231" s="40"/>
      <c r="P231" s="307"/>
      <c r="Q231" s="307"/>
      <c r="R231" s="365"/>
      <c r="S231" s="365"/>
      <c r="T231" s="307"/>
      <c r="U231" s="307"/>
      <c r="V231" s="307"/>
      <c r="W231" s="307"/>
      <c r="X231" s="307"/>
      <c r="Y231" s="307"/>
      <c r="Z231" s="365"/>
      <c r="AA231" s="353"/>
      <c r="AB231" s="307"/>
      <c r="AC231" s="307"/>
      <c r="AD231" s="307"/>
      <c r="AE231" s="307"/>
      <c r="AF231" s="51"/>
      <c r="AG231" s="40" t="s">
        <v>1190</v>
      </c>
      <c r="AH231" s="40"/>
      <c r="AI231" s="539">
        <v>0.8</v>
      </c>
      <c r="AJ231" s="540"/>
      <c r="AK231" s="307" t="s">
        <v>2301</v>
      </c>
      <c r="AL231" s="331"/>
      <c r="AM231" s="119"/>
      <c r="AN231" s="166"/>
    </row>
  </sheetData>
  <sheetProtection/>
  <mergeCells count="251">
    <mergeCell ref="AI230:AJ230"/>
    <mergeCell ref="AI99:AJ99"/>
    <mergeCell ref="AH207:AI207"/>
    <mergeCell ref="AH199:AI199"/>
    <mergeCell ref="P195:AG195"/>
    <mergeCell ref="AB139:AC139"/>
    <mergeCell ref="AB155:AC155"/>
    <mergeCell ref="Q136:R136"/>
    <mergeCell ref="AI231:AJ231"/>
    <mergeCell ref="Q104:R104"/>
    <mergeCell ref="Q184:R184"/>
    <mergeCell ref="AB147:AC147"/>
    <mergeCell ref="AB151:AC151"/>
    <mergeCell ref="AB159:AC159"/>
    <mergeCell ref="Q118:R118"/>
    <mergeCell ref="Q124:R124"/>
    <mergeCell ref="Q116:R116"/>
    <mergeCell ref="AB135:AC135"/>
    <mergeCell ref="Q172:R172"/>
    <mergeCell ref="AB187:AC187"/>
    <mergeCell ref="AB183:AC183"/>
    <mergeCell ref="AH227:AI227"/>
    <mergeCell ref="AH228:AI228"/>
    <mergeCell ref="AH222:AI222"/>
    <mergeCell ref="AI19:AJ19"/>
    <mergeCell ref="AI21:AJ21"/>
    <mergeCell ref="Q20:R20"/>
    <mergeCell ref="AI23:AJ23"/>
    <mergeCell ref="AB39:AC39"/>
    <mergeCell ref="AB59:AC59"/>
    <mergeCell ref="AI27:AJ27"/>
    <mergeCell ref="Q28:R28"/>
    <mergeCell ref="AI33:AJ33"/>
    <mergeCell ref="AI35:AJ35"/>
    <mergeCell ref="AI31:AJ31"/>
    <mergeCell ref="AI25:AJ25"/>
    <mergeCell ref="Q22:R22"/>
    <mergeCell ref="Q24:R24"/>
    <mergeCell ref="Q40:R40"/>
    <mergeCell ref="Q36:R36"/>
    <mergeCell ref="AB47:AC47"/>
    <mergeCell ref="Q34:R34"/>
    <mergeCell ref="Q32:R32"/>
    <mergeCell ref="Q30:R30"/>
    <mergeCell ref="E193:G196"/>
    <mergeCell ref="H193:O193"/>
    <mergeCell ref="P193:AG193"/>
    <mergeCell ref="AH193:AI193"/>
    <mergeCell ref="H194:O194"/>
    <mergeCell ref="P194:AG194"/>
    <mergeCell ref="E189:G192"/>
    <mergeCell ref="H189:O189"/>
    <mergeCell ref="AB51:AC51"/>
    <mergeCell ref="AH194:AI194"/>
    <mergeCell ref="AI83:AJ83"/>
    <mergeCell ref="AI85:AJ85"/>
    <mergeCell ref="AI81:AJ81"/>
    <mergeCell ref="AI95:AJ95"/>
    <mergeCell ref="AI101:AJ101"/>
    <mergeCell ref="Q60:R60"/>
    <mergeCell ref="Q64:R64"/>
    <mergeCell ref="Q88:R88"/>
    <mergeCell ref="Q84:R84"/>
    <mergeCell ref="AI97:AJ97"/>
    <mergeCell ref="Q98:R98"/>
    <mergeCell ref="Q132:R132"/>
    <mergeCell ref="AB131:AC131"/>
    <mergeCell ref="AI119:AJ119"/>
    <mergeCell ref="H191:O191"/>
    <mergeCell ref="P191:AG191"/>
    <mergeCell ref="H192:O192"/>
    <mergeCell ref="P192:AG192"/>
    <mergeCell ref="H190:O190"/>
    <mergeCell ref="P190:AG190"/>
    <mergeCell ref="AH213:AI213"/>
    <mergeCell ref="AH219:AI219"/>
    <mergeCell ref="AH212:AI212"/>
    <mergeCell ref="AH218:AI218"/>
    <mergeCell ref="H196:O196"/>
    <mergeCell ref="P196:AG196"/>
    <mergeCell ref="AH196:AI196"/>
    <mergeCell ref="AH200:AI200"/>
    <mergeCell ref="H195:O195"/>
    <mergeCell ref="AH210:AI210"/>
    <mergeCell ref="AH203:AI203"/>
    <mergeCell ref="AH209:AI209"/>
    <mergeCell ref="H177:L180"/>
    <mergeCell ref="AB175:AC175"/>
    <mergeCell ref="Q176:R176"/>
    <mergeCell ref="Q180:R180"/>
    <mergeCell ref="AB179:AC179"/>
    <mergeCell ref="P189:AG189"/>
    <mergeCell ref="D6:D25"/>
    <mergeCell ref="E6:F6"/>
    <mergeCell ref="E7:L8"/>
    <mergeCell ref="E16:F16"/>
    <mergeCell ref="E17:L18"/>
    <mergeCell ref="E19:L20"/>
    <mergeCell ref="E165:G170"/>
    <mergeCell ref="Q168:R168"/>
    <mergeCell ref="Q164:R164"/>
    <mergeCell ref="Q140:R140"/>
    <mergeCell ref="Q144:R144"/>
    <mergeCell ref="Q148:R148"/>
    <mergeCell ref="H165:L168"/>
    <mergeCell ref="Q160:R160"/>
    <mergeCell ref="H145:L147"/>
    <mergeCell ref="E26:F26"/>
    <mergeCell ref="Q26:R26"/>
    <mergeCell ref="E27:L28"/>
    <mergeCell ref="E29:L30"/>
    <mergeCell ref="Q120:R120"/>
    <mergeCell ref="Q122:R122"/>
    <mergeCell ref="AB143:AC143"/>
    <mergeCell ref="AB163:AC163"/>
    <mergeCell ref="AK74:AL74"/>
    <mergeCell ref="AI79:AJ79"/>
    <mergeCell ref="AI77:AJ77"/>
    <mergeCell ref="Q82:R82"/>
    <mergeCell ref="Q78:R78"/>
    <mergeCell ref="AK134:AL134"/>
    <mergeCell ref="AK126:AL126"/>
    <mergeCell ref="AB127:AC127"/>
    <mergeCell ref="Q102:R102"/>
    <mergeCell ref="AI121:AJ121"/>
    <mergeCell ref="Q110:R110"/>
    <mergeCell ref="Q112:R112"/>
    <mergeCell ref="Q106:R106"/>
    <mergeCell ref="Q108:R108"/>
    <mergeCell ref="E107:G111"/>
    <mergeCell ref="Q94:R94"/>
    <mergeCell ref="Q96:R96"/>
    <mergeCell ref="Q152:R152"/>
    <mergeCell ref="H116:L117"/>
    <mergeCell ref="D36:D58"/>
    <mergeCell ref="E36:F36"/>
    <mergeCell ref="E56:F56"/>
    <mergeCell ref="E37:L39"/>
    <mergeCell ref="Q72:R72"/>
    <mergeCell ref="Q80:R80"/>
    <mergeCell ref="Q76:R76"/>
    <mergeCell ref="Q44:R44"/>
    <mergeCell ref="Q128:R128"/>
    <mergeCell ref="Q114:R114"/>
    <mergeCell ref="Q86:R86"/>
    <mergeCell ref="Q100:R100"/>
    <mergeCell ref="H77:L79"/>
    <mergeCell ref="H87:L89"/>
    <mergeCell ref="H90:L92"/>
    <mergeCell ref="H100:L102"/>
    <mergeCell ref="H97:L99"/>
    <mergeCell ref="H119:L121"/>
    <mergeCell ref="D124:D154"/>
    <mergeCell ref="D76:D95"/>
    <mergeCell ref="H107:L109"/>
    <mergeCell ref="H113:L115"/>
    <mergeCell ref="E125:G129"/>
    <mergeCell ref="E77:G81"/>
    <mergeCell ref="H122:L123"/>
    <mergeCell ref="H125:L127"/>
    <mergeCell ref="AK42:AL42"/>
    <mergeCell ref="AK50:AL50"/>
    <mergeCell ref="Q48:R48"/>
    <mergeCell ref="E57:L59"/>
    <mergeCell ref="Q52:R52"/>
    <mergeCell ref="Q56:R56"/>
    <mergeCell ref="AB43:AC43"/>
    <mergeCell ref="AK54:AL54"/>
    <mergeCell ref="AK46:AL46"/>
    <mergeCell ref="AB63:AC63"/>
    <mergeCell ref="AB55:AC55"/>
    <mergeCell ref="AI89:AJ89"/>
    <mergeCell ref="AI91:AJ91"/>
    <mergeCell ref="AI87:AJ87"/>
    <mergeCell ref="Q92:R92"/>
    <mergeCell ref="AI11:AJ11"/>
    <mergeCell ref="Q18:R18"/>
    <mergeCell ref="AB75:AC75"/>
    <mergeCell ref="Q68:R68"/>
    <mergeCell ref="AK130:AL130"/>
    <mergeCell ref="AI93:AJ93"/>
    <mergeCell ref="AI103:AJ103"/>
    <mergeCell ref="AI115:AJ115"/>
    <mergeCell ref="AI105:AJ105"/>
    <mergeCell ref="AI123:AJ123"/>
    <mergeCell ref="AI111:AJ111"/>
    <mergeCell ref="AI109:AJ109"/>
    <mergeCell ref="AK66:AL66"/>
    <mergeCell ref="AK58:AL58"/>
    <mergeCell ref="AK70:AL70"/>
    <mergeCell ref="AK62:AL62"/>
    <mergeCell ref="AB67:AC67"/>
    <mergeCell ref="AB71:AC71"/>
    <mergeCell ref="AK38:AL38"/>
    <mergeCell ref="AI29:AJ29"/>
    <mergeCell ref="Q90:R90"/>
    <mergeCell ref="AI107:AJ107"/>
    <mergeCell ref="AI117:AJ117"/>
    <mergeCell ref="AI113:AJ113"/>
    <mergeCell ref="Q6:R6"/>
    <mergeCell ref="Q8:R8"/>
    <mergeCell ref="Q10:R10"/>
    <mergeCell ref="Q12:R12"/>
    <mergeCell ref="AK162:AL162"/>
    <mergeCell ref="AK166:AL166"/>
    <mergeCell ref="AK158:AL158"/>
    <mergeCell ref="AK138:AL138"/>
    <mergeCell ref="AH201:AI201"/>
    <mergeCell ref="AH197:AI197"/>
    <mergeCell ref="AK146:AL146"/>
    <mergeCell ref="AK154:AL154"/>
    <mergeCell ref="AK150:AL150"/>
    <mergeCell ref="AK174:AL174"/>
    <mergeCell ref="AK142:AL142"/>
    <mergeCell ref="AK186:AL186"/>
    <mergeCell ref="AK178:AL178"/>
    <mergeCell ref="AI7:AJ7"/>
    <mergeCell ref="AI15:AJ15"/>
    <mergeCell ref="AI9:AJ9"/>
    <mergeCell ref="AI17:AJ17"/>
    <mergeCell ref="AI13:AJ13"/>
    <mergeCell ref="Q14:R14"/>
    <mergeCell ref="Q16:R16"/>
    <mergeCell ref="AK182:AL182"/>
    <mergeCell ref="AH206:AI206"/>
    <mergeCell ref="AH202:AI202"/>
    <mergeCell ref="AH204:AI204"/>
    <mergeCell ref="AH198:AI198"/>
    <mergeCell ref="AH188:AI188"/>
    <mergeCell ref="AK170:AL170"/>
    <mergeCell ref="AH192:AI192"/>
    <mergeCell ref="AH189:AI189"/>
    <mergeCell ref="AH190:AI190"/>
    <mergeCell ref="AH191:AI191"/>
    <mergeCell ref="AH195:AI195"/>
    <mergeCell ref="AB167:AC167"/>
    <mergeCell ref="AB171:AC171"/>
    <mergeCell ref="Q156:R156"/>
    <mergeCell ref="AH221:AI221"/>
    <mergeCell ref="AH220:AI220"/>
    <mergeCell ref="AH205:AI205"/>
    <mergeCell ref="AH226:AI226"/>
    <mergeCell ref="AH208:AI208"/>
    <mergeCell ref="AH217:AI217"/>
    <mergeCell ref="AH214:AI214"/>
    <mergeCell ref="AH211:AI211"/>
    <mergeCell ref="AH223:AI223"/>
    <mergeCell ref="AH224:AI224"/>
    <mergeCell ref="AH216:AI216"/>
    <mergeCell ref="AH215:AI215"/>
    <mergeCell ref="AH225:AI225"/>
  </mergeCells>
  <printOptions horizontalCentered="1"/>
  <pageMargins left="0.3937007874015748" right="0.3937007874015748" top="0.7874015748031497" bottom="0.5905511811023623" header="0.5118110236220472" footer="0.31496062992125984"/>
  <pageSetup firstPageNumber="19" useFirstPageNumber="1" horizontalDpi="600" verticalDpi="600" orientation="portrait" paperSize="9" scale="63" r:id="rId1"/>
  <headerFooter alignWithMargins="0">
    <oddHeader>&amp;R&amp;9地域密着型介護福祉施設
</oddHeader>
    <oddFooter>&amp;C&amp;14&amp;P</oddFooter>
  </headerFooter>
  <rowBreaks count="3" manualBreakCount="3">
    <brk id="75" max="39" man="1"/>
    <brk id="123" max="39" man="1"/>
    <brk id="187" max="39" man="1"/>
  </rowBreaks>
</worksheet>
</file>

<file path=xl/worksheets/sheet12.xml><?xml version="1.0" encoding="utf-8"?>
<worksheet xmlns="http://schemas.openxmlformats.org/spreadsheetml/2006/main" xmlns:r="http://schemas.openxmlformats.org/officeDocument/2006/relationships">
  <dimension ref="A2:AS20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4" width="2.75390625" style="410" customWidth="1"/>
    <col min="5" max="6" width="2.75390625" style="77" customWidth="1"/>
    <col min="7" max="7" width="2.875" style="77" customWidth="1"/>
    <col min="8" max="8" width="2.50390625" style="77" customWidth="1"/>
    <col min="9" max="11" width="2.375" style="77" customWidth="1"/>
    <col min="12" max="12" width="3.25390625" style="77" customWidth="1"/>
    <col min="13" max="13" width="3.50390625" style="77" customWidth="1"/>
    <col min="14" max="15" width="2.375" style="77" customWidth="1"/>
    <col min="16" max="16" width="1.4921875" style="77" customWidth="1"/>
    <col min="17" max="17" width="2.625" style="77" customWidth="1"/>
    <col min="18" max="18" width="2.375" style="77" customWidth="1"/>
    <col min="19" max="19" width="2.75390625" style="77" customWidth="1"/>
    <col min="20" max="21" width="2.00390625" style="77" customWidth="1"/>
    <col min="22" max="24" width="2.375" style="77" customWidth="1"/>
    <col min="25" max="25" width="1.875" style="77" customWidth="1"/>
    <col min="26" max="26" width="1.37890625" style="77" customWidth="1"/>
    <col min="27" max="27" width="2.375" style="77" customWidth="1"/>
    <col min="28" max="28" width="2.00390625" style="77" customWidth="1"/>
    <col min="29" max="29" width="1.75390625" style="77" customWidth="1"/>
    <col min="30" max="30" width="2.75390625" style="77" customWidth="1"/>
    <col min="31" max="31" width="2.875" style="77" customWidth="1"/>
    <col min="32" max="32" width="1.875" style="77" customWidth="1"/>
    <col min="33" max="33" width="2.75390625" style="77" customWidth="1"/>
    <col min="34" max="34" width="2.625" style="77" customWidth="1"/>
    <col min="35" max="41" width="2.375" style="77" customWidth="1"/>
    <col min="42" max="42" width="3.75390625" style="77" customWidth="1"/>
    <col min="43" max="44" width="8.00390625" style="410" customWidth="1"/>
    <col min="45" max="45" width="2.75390625" style="410" customWidth="1"/>
    <col min="46" max="16384" width="9.00390625" style="410" customWidth="1"/>
  </cols>
  <sheetData>
    <row r="1" ht="17.25" customHeight="1"/>
    <row r="2" ht="17.25" customHeight="1">
      <c r="B2" s="76" t="s">
        <v>1136</v>
      </c>
    </row>
    <row r="3" ht="13.5" customHeight="1">
      <c r="A3" s="76"/>
    </row>
    <row r="4" spans="1:45" ht="16.5" customHeight="1">
      <c r="A4" s="3" t="s">
        <v>345</v>
      </c>
      <c r="B4" s="411"/>
      <c r="C4" s="4" t="s">
        <v>346</v>
      </c>
      <c r="D4" s="232"/>
      <c r="E4" s="2"/>
      <c r="F4" s="2"/>
      <c r="G4" s="2"/>
      <c r="H4" s="2"/>
      <c r="I4" s="2"/>
      <c r="J4" s="2"/>
      <c r="K4" s="2"/>
      <c r="L4" s="2"/>
      <c r="M4" s="2"/>
      <c r="N4" s="2"/>
      <c r="O4" s="2"/>
      <c r="P4" s="2"/>
      <c r="Q4" s="2"/>
      <c r="R4" s="2"/>
      <c r="S4" s="5" t="s">
        <v>347</v>
      </c>
      <c r="T4" s="2"/>
      <c r="U4" s="2"/>
      <c r="V4" s="2"/>
      <c r="W4" s="2"/>
      <c r="X4" s="2"/>
      <c r="Y4" s="2"/>
      <c r="Z4" s="2"/>
      <c r="AA4" s="2"/>
      <c r="AB4" s="2"/>
      <c r="AC4" s="2"/>
      <c r="AD4" s="2"/>
      <c r="AE4" s="2"/>
      <c r="AF4" s="2"/>
      <c r="AG4" s="2"/>
      <c r="AH4" s="2"/>
      <c r="AI4" s="2"/>
      <c r="AJ4" s="2"/>
      <c r="AK4" s="2"/>
      <c r="AL4" s="2"/>
      <c r="AM4" s="2"/>
      <c r="AN4" s="2"/>
      <c r="AO4" s="2"/>
      <c r="AP4" s="2"/>
      <c r="AQ4" s="78" t="s">
        <v>484</v>
      </c>
      <c r="AR4" s="78" t="s">
        <v>485</v>
      </c>
      <c r="AS4" s="420"/>
    </row>
    <row r="5" spans="1:45" ht="16.5" customHeight="1">
      <c r="A5" s="7" t="s">
        <v>348</v>
      </c>
      <c r="B5" s="8" t="s">
        <v>349</v>
      </c>
      <c r="C5" s="412"/>
      <c r="D5" s="413"/>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79" t="s">
        <v>1248</v>
      </c>
      <c r="AR5" s="79" t="s">
        <v>1249</v>
      </c>
      <c r="AS5" s="420"/>
    </row>
    <row r="6" spans="1:44" ht="16.5" customHeight="1">
      <c r="A6" s="14">
        <v>54</v>
      </c>
      <c r="B6" s="15">
        <v>8151</v>
      </c>
      <c r="C6" s="80" t="s">
        <v>1010</v>
      </c>
      <c r="D6" s="634" t="s">
        <v>179</v>
      </c>
      <c r="E6" s="630" t="s">
        <v>752</v>
      </c>
      <c r="F6" s="631"/>
      <c r="G6" s="463"/>
      <c r="H6" s="118"/>
      <c r="I6" s="21"/>
      <c r="J6" s="21"/>
      <c r="K6" s="21"/>
      <c r="L6" s="89"/>
      <c r="M6" s="43" t="s">
        <v>1282</v>
      </c>
      <c r="N6" s="21"/>
      <c r="O6" s="21"/>
      <c r="P6" s="21"/>
      <c r="Q6" s="616">
        <f>'地域福祉施設'!Q6</f>
        <v>580</v>
      </c>
      <c r="R6" s="616"/>
      <c r="S6" s="2" t="s">
        <v>1249</v>
      </c>
      <c r="T6" s="21"/>
      <c r="U6" s="185"/>
      <c r="V6" s="181"/>
      <c r="W6" s="181"/>
      <c r="X6" s="181"/>
      <c r="Y6" s="181"/>
      <c r="Z6" s="181"/>
      <c r="AA6" s="181"/>
      <c r="AB6" s="181"/>
      <c r="AC6" s="181"/>
      <c r="AD6" s="181"/>
      <c r="AE6" s="181"/>
      <c r="AF6" s="181"/>
      <c r="AG6" s="181"/>
      <c r="AH6" s="2"/>
      <c r="AI6" s="2"/>
      <c r="AJ6" s="2"/>
      <c r="AK6" s="307"/>
      <c r="AL6" s="20"/>
      <c r="AM6" s="2"/>
      <c r="AN6" s="2"/>
      <c r="AO6" s="2"/>
      <c r="AP6" s="19"/>
      <c r="AQ6" s="41">
        <f>ROUND(Q6*$AN$14,0)</f>
        <v>406</v>
      </c>
      <c r="AR6" s="29" t="s">
        <v>676</v>
      </c>
    </row>
    <row r="7" spans="1:44" ht="16.5" customHeight="1">
      <c r="A7" s="14">
        <v>54</v>
      </c>
      <c r="B7" s="15">
        <v>8153</v>
      </c>
      <c r="C7" s="80" t="s">
        <v>1011</v>
      </c>
      <c r="D7" s="656"/>
      <c r="E7" s="610" t="s">
        <v>1958</v>
      </c>
      <c r="F7" s="627"/>
      <c r="G7" s="627"/>
      <c r="H7" s="627"/>
      <c r="I7" s="627"/>
      <c r="J7" s="627"/>
      <c r="K7" s="627"/>
      <c r="L7" s="612"/>
      <c r="M7" s="57"/>
      <c r="N7" s="283"/>
      <c r="O7" s="283"/>
      <c r="P7" s="283"/>
      <c r="Q7" s="328"/>
      <c r="R7" s="328"/>
      <c r="S7" s="283"/>
      <c r="T7" s="283"/>
      <c r="U7" s="182" t="s">
        <v>677</v>
      </c>
      <c r="V7" s="183"/>
      <c r="W7" s="183"/>
      <c r="X7" s="183"/>
      <c r="Y7" s="183"/>
      <c r="Z7" s="183"/>
      <c r="AA7" s="183"/>
      <c r="AB7" s="181"/>
      <c r="AC7" s="181"/>
      <c r="AD7" s="181"/>
      <c r="AE7" s="181"/>
      <c r="AF7" s="181"/>
      <c r="AG7" s="181"/>
      <c r="AH7" s="353" t="s">
        <v>1757</v>
      </c>
      <c r="AI7" s="530">
        <f>'地域福祉施設'!AI7</f>
        <v>0.97</v>
      </c>
      <c r="AJ7" s="617"/>
      <c r="AK7" s="307"/>
      <c r="AL7" s="570" t="s">
        <v>1136</v>
      </c>
      <c r="AM7" s="571"/>
      <c r="AN7" s="571"/>
      <c r="AO7" s="542"/>
      <c r="AP7" s="636"/>
      <c r="AQ7" s="41">
        <f>ROUND(ROUND(Q6*AI7,0)*$AN$14,0)</f>
        <v>394</v>
      </c>
      <c r="AR7" s="53"/>
    </row>
    <row r="8" spans="1:44" ht="16.5" customHeight="1">
      <c r="A8" s="14">
        <v>54</v>
      </c>
      <c r="B8" s="15">
        <v>8161</v>
      </c>
      <c r="C8" s="80" t="s">
        <v>381</v>
      </c>
      <c r="D8" s="656"/>
      <c r="E8" s="610"/>
      <c r="F8" s="627"/>
      <c r="G8" s="627"/>
      <c r="H8" s="627"/>
      <c r="I8" s="627"/>
      <c r="J8" s="627"/>
      <c r="K8" s="627"/>
      <c r="L8" s="612"/>
      <c r="M8" s="43" t="s">
        <v>753</v>
      </c>
      <c r="N8" s="21"/>
      <c r="O8" s="21"/>
      <c r="P8" s="21"/>
      <c r="Q8" s="616">
        <f>'地域福祉施設'!Q8</f>
        <v>650</v>
      </c>
      <c r="R8" s="616"/>
      <c r="S8" s="2" t="s">
        <v>1249</v>
      </c>
      <c r="T8" s="89"/>
      <c r="U8" s="185"/>
      <c r="V8" s="181"/>
      <c r="W8" s="181"/>
      <c r="X8" s="181"/>
      <c r="Y8" s="181"/>
      <c r="Z8" s="181"/>
      <c r="AA8" s="181"/>
      <c r="AB8" s="181"/>
      <c r="AC8" s="181"/>
      <c r="AD8" s="181"/>
      <c r="AE8" s="181"/>
      <c r="AF8" s="181"/>
      <c r="AG8" s="181"/>
      <c r="AH8" s="5"/>
      <c r="AI8" s="5"/>
      <c r="AJ8" s="5"/>
      <c r="AK8" s="307"/>
      <c r="AL8" s="570"/>
      <c r="AM8" s="571"/>
      <c r="AN8" s="571"/>
      <c r="AO8" s="542"/>
      <c r="AP8" s="636"/>
      <c r="AQ8" s="41">
        <f>ROUND(Q8*$AN$14,0)</f>
        <v>455</v>
      </c>
      <c r="AR8" s="53"/>
    </row>
    <row r="9" spans="1:44" ht="16.5" customHeight="1">
      <c r="A9" s="14">
        <v>54</v>
      </c>
      <c r="B9" s="15">
        <v>8163</v>
      </c>
      <c r="C9" s="80" t="s">
        <v>382</v>
      </c>
      <c r="D9" s="656"/>
      <c r="E9" s="303" t="s">
        <v>1959</v>
      </c>
      <c r="F9" s="464"/>
      <c r="G9" s="464"/>
      <c r="H9" s="283"/>
      <c r="I9" s="283"/>
      <c r="J9" s="283"/>
      <c r="K9" s="283"/>
      <c r="L9" s="284"/>
      <c r="M9" s="44"/>
      <c r="N9" s="25"/>
      <c r="O9" s="25"/>
      <c r="P9" s="25"/>
      <c r="Q9" s="329"/>
      <c r="R9" s="329"/>
      <c r="S9" s="25"/>
      <c r="T9" s="54"/>
      <c r="U9" s="182" t="s">
        <v>754</v>
      </c>
      <c r="V9" s="183"/>
      <c r="W9" s="183"/>
      <c r="X9" s="183"/>
      <c r="Y9" s="183"/>
      <c r="Z9" s="183"/>
      <c r="AA9" s="183"/>
      <c r="AB9" s="181"/>
      <c r="AC9" s="181"/>
      <c r="AD9" s="181"/>
      <c r="AE9" s="181"/>
      <c r="AF9" s="181"/>
      <c r="AG9" s="181"/>
      <c r="AH9" s="353" t="s">
        <v>1757</v>
      </c>
      <c r="AI9" s="530">
        <f>$AI$7</f>
        <v>0.97</v>
      </c>
      <c r="AJ9" s="617"/>
      <c r="AK9" s="307"/>
      <c r="AL9" s="570"/>
      <c r="AM9" s="571"/>
      <c r="AN9" s="571"/>
      <c r="AO9" s="542"/>
      <c r="AP9" s="636"/>
      <c r="AQ9" s="41">
        <f>ROUND(ROUND(Q8*AI9,0)*$AN$14,0)</f>
        <v>442</v>
      </c>
      <c r="AR9" s="53"/>
    </row>
    <row r="10" spans="1:44" ht="16.5" customHeight="1">
      <c r="A10" s="14">
        <v>54</v>
      </c>
      <c r="B10" s="15">
        <v>8171</v>
      </c>
      <c r="C10" s="80" t="s">
        <v>383</v>
      </c>
      <c r="D10" s="656"/>
      <c r="E10" s="465"/>
      <c r="F10" s="464"/>
      <c r="G10" s="464"/>
      <c r="H10" s="283"/>
      <c r="I10" s="283"/>
      <c r="J10" s="283"/>
      <c r="K10" s="283"/>
      <c r="L10" s="284"/>
      <c r="M10" s="57" t="s">
        <v>755</v>
      </c>
      <c r="N10" s="283"/>
      <c r="O10" s="283"/>
      <c r="P10" s="283"/>
      <c r="Q10" s="616">
        <f>'地域福祉施設'!Q10</f>
        <v>723</v>
      </c>
      <c r="R10" s="616"/>
      <c r="S10" s="10" t="s">
        <v>1249</v>
      </c>
      <c r="T10" s="283"/>
      <c r="U10" s="185"/>
      <c r="V10" s="181"/>
      <c r="W10" s="181"/>
      <c r="X10" s="181"/>
      <c r="Y10" s="181"/>
      <c r="Z10" s="181"/>
      <c r="AA10" s="181"/>
      <c r="AB10" s="181"/>
      <c r="AC10" s="181"/>
      <c r="AD10" s="181"/>
      <c r="AE10" s="181"/>
      <c r="AF10" s="181"/>
      <c r="AG10" s="181"/>
      <c r="AH10" s="5"/>
      <c r="AI10" s="5"/>
      <c r="AJ10" s="5"/>
      <c r="AK10" s="307"/>
      <c r="AL10" s="570"/>
      <c r="AM10" s="571"/>
      <c r="AN10" s="571"/>
      <c r="AO10" s="542"/>
      <c r="AP10" s="636"/>
      <c r="AQ10" s="41">
        <f>ROUND(Q10*$AN$14,0)</f>
        <v>506</v>
      </c>
      <c r="AR10" s="53"/>
    </row>
    <row r="11" spans="1:44" ht="16.5" customHeight="1">
      <c r="A11" s="14">
        <v>54</v>
      </c>
      <c r="B11" s="15">
        <v>8173</v>
      </c>
      <c r="C11" s="80" t="s">
        <v>384</v>
      </c>
      <c r="D11" s="656"/>
      <c r="E11" s="465"/>
      <c r="F11" s="464"/>
      <c r="G11" s="464"/>
      <c r="H11" s="283"/>
      <c r="I11" s="283"/>
      <c r="J11" s="283"/>
      <c r="K11" s="283"/>
      <c r="L11" s="284"/>
      <c r="M11" s="57"/>
      <c r="N11" s="283"/>
      <c r="O11" s="283"/>
      <c r="P11" s="283"/>
      <c r="Q11" s="328"/>
      <c r="R11" s="328"/>
      <c r="S11" s="283"/>
      <c r="T11" s="283"/>
      <c r="U11" s="182" t="s">
        <v>754</v>
      </c>
      <c r="V11" s="183"/>
      <c r="W11" s="183"/>
      <c r="X11" s="183"/>
      <c r="Y11" s="183"/>
      <c r="Z11" s="183"/>
      <c r="AA11" s="183"/>
      <c r="AB11" s="181"/>
      <c r="AC11" s="181"/>
      <c r="AD11" s="181"/>
      <c r="AE11" s="181"/>
      <c r="AF11" s="181"/>
      <c r="AG11" s="181"/>
      <c r="AH11" s="353" t="s">
        <v>1757</v>
      </c>
      <c r="AI11" s="530">
        <f>$AI$7</f>
        <v>0.97</v>
      </c>
      <c r="AJ11" s="617"/>
      <c r="AK11" s="307"/>
      <c r="AL11" s="570"/>
      <c r="AM11" s="571"/>
      <c r="AN11" s="571"/>
      <c r="AO11" s="542"/>
      <c r="AP11" s="636"/>
      <c r="AQ11" s="41">
        <f>ROUND(ROUND(Q10*AI11,0)*$AN$14,0)</f>
        <v>491</v>
      </c>
      <c r="AR11" s="53"/>
    </row>
    <row r="12" spans="1:44" ht="16.5" customHeight="1">
      <c r="A12" s="14">
        <v>54</v>
      </c>
      <c r="B12" s="15">
        <v>8181</v>
      </c>
      <c r="C12" s="80" t="s">
        <v>385</v>
      </c>
      <c r="D12" s="656"/>
      <c r="E12" s="465"/>
      <c r="F12" s="464"/>
      <c r="G12" s="464"/>
      <c r="H12" s="283"/>
      <c r="I12" s="283"/>
      <c r="J12" s="283"/>
      <c r="K12" s="283"/>
      <c r="L12" s="284"/>
      <c r="M12" s="43" t="s">
        <v>756</v>
      </c>
      <c r="N12" s="21"/>
      <c r="O12" s="21"/>
      <c r="P12" s="21"/>
      <c r="Q12" s="616">
        <f>'地域福祉施設'!Q12</f>
        <v>793</v>
      </c>
      <c r="R12" s="616"/>
      <c r="S12" s="2" t="s">
        <v>1249</v>
      </c>
      <c r="T12" s="89"/>
      <c r="U12" s="185"/>
      <c r="V12" s="181"/>
      <c r="W12" s="181"/>
      <c r="X12" s="181"/>
      <c r="Y12" s="181"/>
      <c r="Z12" s="181"/>
      <c r="AA12" s="181"/>
      <c r="AB12" s="181"/>
      <c r="AC12" s="181"/>
      <c r="AD12" s="181"/>
      <c r="AE12" s="181"/>
      <c r="AF12" s="181"/>
      <c r="AG12" s="181"/>
      <c r="AH12" s="307"/>
      <c r="AI12" s="39"/>
      <c r="AJ12" s="39"/>
      <c r="AK12" s="307"/>
      <c r="AL12" s="570"/>
      <c r="AM12" s="571"/>
      <c r="AN12" s="571"/>
      <c r="AO12" s="542"/>
      <c r="AP12" s="636"/>
      <c r="AQ12" s="41">
        <f>ROUND(Q12*$AN$14,0)</f>
        <v>555</v>
      </c>
      <c r="AR12" s="53"/>
    </row>
    <row r="13" spans="1:44" ht="16.5" customHeight="1">
      <c r="A13" s="14">
        <v>54</v>
      </c>
      <c r="B13" s="15">
        <v>8183</v>
      </c>
      <c r="C13" s="80" t="s">
        <v>386</v>
      </c>
      <c r="D13" s="656"/>
      <c r="E13" s="465"/>
      <c r="F13" s="464"/>
      <c r="G13" s="464"/>
      <c r="H13" s="283"/>
      <c r="I13" s="283"/>
      <c r="J13" s="283"/>
      <c r="K13" s="283"/>
      <c r="L13" s="284"/>
      <c r="M13" s="44"/>
      <c r="N13" s="25"/>
      <c r="O13" s="25"/>
      <c r="P13" s="25"/>
      <c r="Q13" s="329"/>
      <c r="R13" s="329"/>
      <c r="S13" s="25"/>
      <c r="T13" s="54"/>
      <c r="U13" s="182" t="s">
        <v>754</v>
      </c>
      <c r="V13" s="183"/>
      <c r="W13" s="183"/>
      <c r="X13" s="183"/>
      <c r="Y13" s="183"/>
      <c r="Z13" s="183"/>
      <c r="AA13" s="183"/>
      <c r="AB13" s="181"/>
      <c r="AC13" s="181"/>
      <c r="AD13" s="181"/>
      <c r="AE13" s="181"/>
      <c r="AF13" s="181"/>
      <c r="AG13" s="181"/>
      <c r="AH13" s="355" t="s">
        <v>1757</v>
      </c>
      <c r="AI13" s="574">
        <f>$AI$7</f>
        <v>0.97</v>
      </c>
      <c r="AJ13" s="591"/>
      <c r="AK13" s="307"/>
      <c r="AL13" s="570"/>
      <c r="AM13" s="571"/>
      <c r="AN13" s="571"/>
      <c r="AO13" s="542"/>
      <c r="AP13" s="636"/>
      <c r="AQ13" s="41">
        <f>ROUND(ROUND(Q12*AI13,0)*$AN$14,0)</f>
        <v>538</v>
      </c>
      <c r="AR13" s="53"/>
    </row>
    <row r="14" spans="1:44" ht="16.5" customHeight="1">
      <c r="A14" s="14">
        <v>54</v>
      </c>
      <c r="B14" s="15">
        <v>8191</v>
      </c>
      <c r="C14" s="80" t="s">
        <v>387</v>
      </c>
      <c r="D14" s="656"/>
      <c r="E14" s="465"/>
      <c r="F14" s="464"/>
      <c r="G14" s="464"/>
      <c r="H14" s="283"/>
      <c r="I14" s="283"/>
      <c r="J14" s="283"/>
      <c r="K14" s="283"/>
      <c r="L14" s="284"/>
      <c r="M14" s="57" t="s">
        <v>757</v>
      </c>
      <c r="N14" s="283"/>
      <c r="O14" s="283"/>
      <c r="P14" s="283"/>
      <c r="Q14" s="616">
        <f>'地域福祉施設'!Q14</f>
        <v>862</v>
      </c>
      <c r="R14" s="616"/>
      <c r="S14" s="10" t="s">
        <v>1249</v>
      </c>
      <c r="T14" s="283"/>
      <c r="U14" s="185"/>
      <c r="V14" s="181"/>
      <c r="W14" s="181"/>
      <c r="X14" s="181"/>
      <c r="Y14" s="181"/>
      <c r="Z14" s="181"/>
      <c r="AA14" s="181"/>
      <c r="AB14" s="181"/>
      <c r="AC14" s="181"/>
      <c r="AD14" s="181"/>
      <c r="AE14" s="181"/>
      <c r="AF14" s="181"/>
      <c r="AG14" s="181"/>
      <c r="AH14" s="307"/>
      <c r="AI14" s="39"/>
      <c r="AJ14" s="39"/>
      <c r="AK14" s="307"/>
      <c r="AL14" s="28"/>
      <c r="AM14" s="13" t="s">
        <v>758</v>
      </c>
      <c r="AN14" s="583">
        <v>0.7</v>
      </c>
      <c r="AO14" s="587"/>
      <c r="AP14" s="24"/>
      <c r="AQ14" s="41">
        <f>ROUND(Q14*$AN$14,0)</f>
        <v>603</v>
      </c>
      <c r="AR14" s="53"/>
    </row>
    <row r="15" spans="1:44" ht="16.5" customHeight="1">
      <c r="A15" s="14">
        <v>54</v>
      </c>
      <c r="B15" s="15">
        <v>8193</v>
      </c>
      <c r="C15" s="80" t="s">
        <v>388</v>
      </c>
      <c r="D15" s="656"/>
      <c r="E15" s="465"/>
      <c r="F15" s="464"/>
      <c r="G15" s="464"/>
      <c r="H15" s="283"/>
      <c r="I15" s="283"/>
      <c r="J15" s="283"/>
      <c r="K15" s="283"/>
      <c r="L15" s="284"/>
      <c r="M15" s="57"/>
      <c r="N15" s="283"/>
      <c r="O15" s="283"/>
      <c r="P15" s="283"/>
      <c r="Q15" s="328"/>
      <c r="R15" s="328"/>
      <c r="S15" s="283"/>
      <c r="T15" s="283"/>
      <c r="U15" s="182" t="s">
        <v>754</v>
      </c>
      <c r="V15" s="183"/>
      <c r="W15" s="183"/>
      <c r="X15" s="183"/>
      <c r="Y15" s="183"/>
      <c r="Z15" s="183"/>
      <c r="AA15" s="183"/>
      <c r="AB15" s="181"/>
      <c r="AC15" s="181"/>
      <c r="AD15" s="181"/>
      <c r="AE15" s="183"/>
      <c r="AF15" s="183"/>
      <c r="AG15" s="183"/>
      <c r="AH15" s="355" t="s">
        <v>1757</v>
      </c>
      <c r="AI15" s="574">
        <f>$AI$7</f>
        <v>0.97</v>
      </c>
      <c r="AJ15" s="591"/>
      <c r="AK15" s="307"/>
      <c r="AL15" s="28"/>
      <c r="AM15" s="10"/>
      <c r="AN15" s="10"/>
      <c r="AO15" s="10"/>
      <c r="AP15" s="24"/>
      <c r="AQ15" s="41">
        <f>ROUND(ROUND(Q14*AI15,0)*$AN$14,0)</f>
        <v>585</v>
      </c>
      <c r="AR15" s="53"/>
    </row>
    <row r="16" spans="1:44" ht="16.5" customHeight="1">
      <c r="A16" s="14">
        <v>54</v>
      </c>
      <c r="B16" s="15">
        <v>8155</v>
      </c>
      <c r="C16" s="80" t="s">
        <v>1642</v>
      </c>
      <c r="D16" s="656"/>
      <c r="E16" s="630" t="s">
        <v>759</v>
      </c>
      <c r="F16" s="631"/>
      <c r="G16" s="463"/>
      <c r="H16" s="118"/>
      <c r="I16" s="21"/>
      <c r="J16" s="21"/>
      <c r="K16" s="21"/>
      <c r="L16" s="89"/>
      <c r="M16" s="43" t="s">
        <v>1282</v>
      </c>
      <c r="N16" s="21"/>
      <c r="O16" s="21"/>
      <c r="P16" s="21"/>
      <c r="Q16" s="616">
        <f>'地域福祉施設'!Q16</f>
        <v>633</v>
      </c>
      <c r="R16" s="616"/>
      <c r="S16" s="2" t="s">
        <v>1249</v>
      </c>
      <c r="T16" s="21"/>
      <c r="U16" s="185"/>
      <c r="V16" s="181"/>
      <c r="W16" s="181"/>
      <c r="X16" s="181"/>
      <c r="Y16" s="181"/>
      <c r="Z16" s="181"/>
      <c r="AA16" s="181"/>
      <c r="AB16" s="181"/>
      <c r="AC16" s="181"/>
      <c r="AD16" s="181"/>
      <c r="AE16" s="181"/>
      <c r="AF16" s="181"/>
      <c r="AG16" s="181"/>
      <c r="AH16" s="307"/>
      <c r="AI16" s="39"/>
      <c r="AJ16" s="39"/>
      <c r="AK16" s="307"/>
      <c r="AL16" s="28"/>
      <c r="AM16" s="10"/>
      <c r="AN16" s="10"/>
      <c r="AO16" s="10"/>
      <c r="AP16" s="24"/>
      <c r="AQ16" s="41">
        <f>ROUND(Q16*$AN$14,0)</f>
        <v>443</v>
      </c>
      <c r="AR16" s="53"/>
    </row>
    <row r="17" spans="1:44" ht="16.5" customHeight="1">
      <c r="A17" s="14">
        <v>54</v>
      </c>
      <c r="B17" s="15">
        <v>8157</v>
      </c>
      <c r="C17" s="80" t="s">
        <v>1643</v>
      </c>
      <c r="D17" s="656"/>
      <c r="E17" s="610" t="s">
        <v>683</v>
      </c>
      <c r="F17" s="627"/>
      <c r="G17" s="627"/>
      <c r="H17" s="627"/>
      <c r="I17" s="627"/>
      <c r="J17" s="627"/>
      <c r="K17" s="627"/>
      <c r="L17" s="612"/>
      <c r="M17" s="57"/>
      <c r="N17" s="283"/>
      <c r="O17" s="283"/>
      <c r="P17" s="283"/>
      <c r="Q17" s="328"/>
      <c r="R17" s="328"/>
      <c r="S17" s="283"/>
      <c r="T17" s="283"/>
      <c r="U17" s="182" t="s">
        <v>677</v>
      </c>
      <c r="V17" s="183"/>
      <c r="W17" s="183"/>
      <c r="X17" s="183"/>
      <c r="Y17" s="183"/>
      <c r="Z17" s="183"/>
      <c r="AA17" s="183"/>
      <c r="AB17" s="181"/>
      <c r="AC17" s="181"/>
      <c r="AD17" s="181"/>
      <c r="AE17" s="183"/>
      <c r="AF17" s="183"/>
      <c r="AG17" s="183"/>
      <c r="AH17" s="355" t="s">
        <v>1757</v>
      </c>
      <c r="AI17" s="574">
        <f>$AI$7</f>
        <v>0.97</v>
      </c>
      <c r="AJ17" s="591"/>
      <c r="AK17" s="307"/>
      <c r="AL17" s="28"/>
      <c r="AM17" s="10"/>
      <c r="AN17" s="10"/>
      <c r="AO17" s="10"/>
      <c r="AP17" s="24"/>
      <c r="AQ17" s="41">
        <f>ROUND(ROUND(Q16*AI17,0)*$AN$14,0)</f>
        <v>430</v>
      </c>
      <c r="AR17" s="53"/>
    </row>
    <row r="18" spans="1:44" ht="16.5" customHeight="1">
      <c r="A18" s="14">
        <v>54</v>
      </c>
      <c r="B18" s="15">
        <v>8165</v>
      </c>
      <c r="C18" s="80" t="s">
        <v>1644</v>
      </c>
      <c r="D18" s="656"/>
      <c r="E18" s="610"/>
      <c r="F18" s="627"/>
      <c r="G18" s="627"/>
      <c r="H18" s="627"/>
      <c r="I18" s="627"/>
      <c r="J18" s="627"/>
      <c r="K18" s="627"/>
      <c r="L18" s="612"/>
      <c r="M18" s="43" t="s">
        <v>678</v>
      </c>
      <c r="N18" s="21"/>
      <c r="O18" s="21"/>
      <c r="P18" s="21"/>
      <c r="Q18" s="616">
        <f>'地域福祉施設'!Q18</f>
        <v>702</v>
      </c>
      <c r="R18" s="616"/>
      <c r="S18" s="2" t="s">
        <v>1249</v>
      </c>
      <c r="T18" s="89"/>
      <c r="U18" s="185"/>
      <c r="V18" s="181"/>
      <c r="W18" s="181"/>
      <c r="X18" s="181"/>
      <c r="Y18" s="181"/>
      <c r="Z18" s="181"/>
      <c r="AA18" s="181"/>
      <c r="AB18" s="181"/>
      <c r="AC18" s="181"/>
      <c r="AD18" s="181"/>
      <c r="AE18" s="181"/>
      <c r="AF18" s="181"/>
      <c r="AG18" s="181"/>
      <c r="AH18" s="307"/>
      <c r="AI18" s="39"/>
      <c r="AJ18" s="39"/>
      <c r="AK18" s="307"/>
      <c r="AL18" s="28"/>
      <c r="AM18" s="10"/>
      <c r="AN18" s="10"/>
      <c r="AO18" s="10"/>
      <c r="AP18" s="24"/>
      <c r="AQ18" s="41">
        <f>ROUND(Q18*$AN$14,0)</f>
        <v>491</v>
      </c>
      <c r="AR18" s="53"/>
    </row>
    <row r="19" spans="1:44" ht="16.5" customHeight="1">
      <c r="A19" s="14">
        <v>54</v>
      </c>
      <c r="B19" s="15">
        <v>8167</v>
      </c>
      <c r="C19" s="80" t="s">
        <v>1645</v>
      </c>
      <c r="D19" s="656"/>
      <c r="E19" s="610" t="s">
        <v>684</v>
      </c>
      <c r="F19" s="611"/>
      <c r="G19" s="611"/>
      <c r="H19" s="611"/>
      <c r="I19" s="611"/>
      <c r="J19" s="611"/>
      <c r="K19" s="611"/>
      <c r="L19" s="612"/>
      <c r="M19" s="44"/>
      <c r="N19" s="25"/>
      <c r="O19" s="25"/>
      <c r="P19" s="25"/>
      <c r="Q19" s="329"/>
      <c r="R19" s="329"/>
      <c r="S19" s="25"/>
      <c r="T19" s="54"/>
      <c r="U19" s="182" t="s">
        <v>677</v>
      </c>
      <c r="V19" s="183"/>
      <c r="W19" s="183"/>
      <c r="X19" s="183"/>
      <c r="Y19" s="183"/>
      <c r="Z19" s="183"/>
      <c r="AA19" s="183"/>
      <c r="AB19" s="181"/>
      <c r="AC19" s="181"/>
      <c r="AD19" s="181"/>
      <c r="AE19" s="183"/>
      <c r="AF19" s="183"/>
      <c r="AG19" s="183"/>
      <c r="AH19" s="355" t="s">
        <v>1757</v>
      </c>
      <c r="AI19" s="574">
        <f>$AI$7</f>
        <v>0.97</v>
      </c>
      <c r="AJ19" s="591"/>
      <c r="AK19" s="307"/>
      <c r="AL19" s="28"/>
      <c r="AM19" s="10"/>
      <c r="AN19" s="10"/>
      <c r="AO19" s="10"/>
      <c r="AP19" s="24"/>
      <c r="AQ19" s="41">
        <f>ROUND(ROUND(Q18*AI19,0)*$AN$14,0)</f>
        <v>477</v>
      </c>
      <c r="AR19" s="53"/>
    </row>
    <row r="20" spans="1:44" ht="16.5" customHeight="1">
      <c r="A20" s="14">
        <v>54</v>
      </c>
      <c r="B20" s="15">
        <v>8175</v>
      </c>
      <c r="C20" s="80" t="s">
        <v>1646</v>
      </c>
      <c r="D20" s="656"/>
      <c r="E20" s="610"/>
      <c r="F20" s="611"/>
      <c r="G20" s="611"/>
      <c r="H20" s="611"/>
      <c r="I20" s="611"/>
      <c r="J20" s="611"/>
      <c r="K20" s="611"/>
      <c r="L20" s="612"/>
      <c r="M20" s="57" t="s">
        <v>679</v>
      </c>
      <c r="N20" s="283"/>
      <c r="O20" s="283"/>
      <c r="P20" s="283"/>
      <c r="Q20" s="616">
        <f>'地域福祉施設'!Q20</f>
        <v>774</v>
      </c>
      <c r="R20" s="616"/>
      <c r="S20" s="10" t="s">
        <v>1249</v>
      </c>
      <c r="T20" s="283"/>
      <c r="U20" s="185"/>
      <c r="V20" s="181"/>
      <c r="W20" s="181"/>
      <c r="X20" s="181"/>
      <c r="Y20" s="181"/>
      <c r="Z20" s="181"/>
      <c r="AA20" s="181"/>
      <c r="AB20" s="181"/>
      <c r="AC20" s="181"/>
      <c r="AD20" s="181"/>
      <c r="AE20" s="181"/>
      <c r="AF20" s="181"/>
      <c r="AG20" s="181"/>
      <c r="AH20" s="307"/>
      <c r="AI20" s="39"/>
      <c r="AJ20" s="39"/>
      <c r="AK20" s="307"/>
      <c r="AL20" s="28"/>
      <c r="AM20" s="10"/>
      <c r="AN20" s="10"/>
      <c r="AO20" s="10"/>
      <c r="AP20" s="24"/>
      <c r="AQ20" s="41">
        <f>ROUND(Q20*$AN$14,0)</f>
        <v>542</v>
      </c>
      <c r="AR20" s="53"/>
    </row>
    <row r="21" spans="1:44" ht="16.5" customHeight="1">
      <c r="A21" s="14">
        <v>54</v>
      </c>
      <c r="B21" s="15">
        <v>8177</v>
      </c>
      <c r="C21" s="80" t="s">
        <v>1647</v>
      </c>
      <c r="D21" s="656"/>
      <c r="E21" s="81"/>
      <c r="F21" s="82"/>
      <c r="G21" s="82"/>
      <c r="H21" s="283"/>
      <c r="I21" s="283"/>
      <c r="J21" s="283"/>
      <c r="K21" s="283"/>
      <c r="L21" s="284"/>
      <c r="M21" s="57"/>
      <c r="N21" s="283"/>
      <c r="O21" s="283"/>
      <c r="P21" s="283"/>
      <c r="Q21" s="328"/>
      <c r="R21" s="328"/>
      <c r="S21" s="283"/>
      <c r="T21" s="283"/>
      <c r="U21" s="182" t="s">
        <v>677</v>
      </c>
      <c r="V21" s="183"/>
      <c r="W21" s="183"/>
      <c r="X21" s="183"/>
      <c r="Y21" s="183"/>
      <c r="Z21" s="183"/>
      <c r="AA21" s="183"/>
      <c r="AB21" s="181"/>
      <c r="AC21" s="181"/>
      <c r="AD21" s="181"/>
      <c r="AE21" s="183"/>
      <c r="AF21" s="183"/>
      <c r="AG21" s="183"/>
      <c r="AH21" s="355" t="s">
        <v>1757</v>
      </c>
      <c r="AI21" s="574">
        <f>$AI$7</f>
        <v>0.97</v>
      </c>
      <c r="AJ21" s="591"/>
      <c r="AK21" s="307"/>
      <c r="AL21" s="28"/>
      <c r="AM21" s="10"/>
      <c r="AN21" s="10"/>
      <c r="AO21" s="10"/>
      <c r="AP21" s="24"/>
      <c r="AQ21" s="41">
        <f>ROUND(ROUND(Q20*AI21,0)*$AN$14,0)</f>
        <v>526</v>
      </c>
      <c r="AR21" s="53"/>
    </row>
    <row r="22" spans="1:44" ht="16.5" customHeight="1">
      <c r="A22" s="14">
        <v>54</v>
      </c>
      <c r="B22" s="15">
        <v>8185</v>
      </c>
      <c r="C22" s="80" t="s">
        <v>1648</v>
      </c>
      <c r="D22" s="656"/>
      <c r="E22" s="81"/>
      <c r="F22" s="82"/>
      <c r="G22" s="82"/>
      <c r="H22" s="283"/>
      <c r="I22" s="283"/>
      <c r="J22" s="283"/>
      <c r="K22" s="283"/>
      <c r="L22" s="284"/>
      <c r="M22" s="43" t="s">
        <v>680</v>
      </c>
      <c r="N22" s="21"/>
      <c r="O22" s="21"/>
      <c r="P22" s="21"/>
      <c r="Q22" s="616">
        <f>'地域福祉施設'!Q22</f>
        <v>843</v>
      </c>
      <c r="R22" s="616"/>
      <c r="S22" s="2" t="s">
        <v>1249</v>
      </c>
      <c r="T22" s="89"/>
      <c r="U22" s="185"/>
      <c r="V22" s="181"/>
      <c r="W22" s="181"/>
      <c r="X22" s="181"/>
      <c r="Y22" s="181"/>
      <c r="Z22" s="181"/>
      <c r="AA22" s="181"/>
      <c r="AB22" s="181"/>
      <c r="AC22" s="181"/>
      <c r="AD22" s="181"/>
      <c r="AE22" s="181"/>
      <c r="AF22" s="181"/>
      <c r="AG22" s="181"/>
      <c r="AH22" s="307"/>
      <c r="AI22" s="39"/>
      <c r="AJ22" s="39"/>
      <c r="AK22" s="307"/>
      <c r="AL22" s="28"/>
      <c r="AM22" s="10"/>
      <c r="AN22" s="10"/>
      <c r="AO22" s="10"/>
      <c r="AP22" s="24"/>
      <c r="AQ22" s="41">
        <f>ROUND(Q22*$AN$14,0)</f>
        <v>590</v>
      </c>
      <c r="AR22" s="53"/>
    </row>
    <row r="23" spans="1:44" ht="16.5" customHeight="1">
      <c r="A23" s="14">
        <v>54</v>
      </c>
      <c r="B23" s="15">
        <v>8187</v>
      </c>
      <c r="C23" s="80" t="s">
        <v>1649</v>
      </c>
      <c r="D23" s="656"/>
      <c r="E23" s="81"/>
      <c r="F23" s="82"/>
      <c r="G23" s="82"/>
      <c r="H23" s="283"/>
      <c r="I23" s="283"/>
      <c r="J23" s="283"/>
      <c r="K23" s="283"/>
      <c r="L23" s="284"/>
      <c r="M23" s="44"/>
      <c r="N23" s="25"/>
      <c r="O23" s="25"/>
      <c r="P23" s="25"/>
      <c r="Q23" s="329"/>
      <c r="R23" s="329"/>
      <c r="S23" s="25"/>
      <c r="T23" s="54"/>
      <c r="U23" s="182" t="s">
        <v>677</v>
      </c>
      <c r="V23" s="183"/>
      <c r="W23" s="183"/>
      <c r="X23" s="183"/>
      <c r="Y23" s="183"/>
      <c r="Z23" s="183"/>
      <c r="AA23" s="183"/>
      <c r="AB23" s="181"/>
      <c r="AC23" s="181"/>
      <c r="AD23" s="181"/>
      <c r="AE23" s="183"/>
      <c r="AF23" s="183"/>
      <c r="AG23" s="183"/>
      <c r="AH23" s="355" t="s">
        <v>1757</v>
      </c>
      <c r="AI23" s="574">
        <f>$AI$7</f>
        <v>0.97</v>
      </c>
      <c r="AJ23" s="591"/>
      <c r="AK23" s="307"/>
      <c r="AL23" s="28"/>
      <c r="AM23" s="10"/>
      <c r="AN23" s="10"/>
      <c r="AO23" s="10"/>
      <c r="AP23" s="24"/>
      <c r="AQ23" s="41">
        <f>ROUND(ROUND(Q22*AI23,0)*$AN$14,0)</f>
        <v>573</v>
      </c>
      <c r="AR23" s="53"/>
    </row>
    <row r="24" spans="1:44" ht="16.5" customHeight="1">
      <c r="A24" s="14">
        <v>54</v>
      </c>
      <c r="B24" s="15">
        <v>8195</v>
      </c>
      <c r="C24" s="80" t="s">
        <v>1650</v>
      </c>
      <c r="D24" s="656"/>
      <c r="E24" s="81"/>
      <c r="F24" s="82"/>
      <c r="G24" s="82"/>
      <c r="H24" s="283"/>
      <c r="I24" s="283"/>
      <c r="J24" s="283"/>
      <c r="K24" s="283"/>
      <c r="L24" s="284"/>
      <c r="M24" s="57" t="s">
        <v>681</v>
      </c>
      <c r="N24" s="283"/>
      <c r="O24" s="283"/>
      <c r="P24" s="283"/>
      <c r="Q24" s="616">
        <f>'地域福祉施設'!Q24</f>
        <v>911</v>
      </c>
      <c r="R24" s="616"/>
      <c r="S24" s="10" t="s">
        <v>1249</v>
      </c>
      <c r="T24" s="283"/>
      <c r="U24" s="185"/>
      <c r="V24" s="181"/>
      <c r="W24" s="181"/>
      <c r="X24" s="181"/>
      <c r="Y24" s="181"/>
      <c r="Z24" s="181"/>
      <c r="AA24" s="181"/>
      <c r="AB24" s="181"/>
      <c r="AC24" s="181"/>
      <c r="AD24" s="181"/>
      <c r="AE24" s="181"/>
      <c r="AF24" s="181"/>
      <c r="AG24" s="181"/>
      <c r="AH24" s="307"/>
      <c r="AI24" s="39"/>
      <c r="AJ24" s="39"/>
      <c r="AK24" s="307"/>
      <c r="AL24" s="28"/>
      <c r="AM24" s="10"/>
      <c r="AN24" s="10"/>
      <c r="AO24" s="10"/>
      <c r="AP24" s="24"/>
      <c r="AQ24" s="41">
        <f>ROUND(Q24*$AN$14,0)</f>
        <v>638</v>
      </c>
      <c r="AR24" s="53"/>
    </row>
    <row r="25" spans="1:44" ht="16.5" customHeight="1">
      <c r="A25" s="14">
        <v>54</v>
      </c>
      <c r="B25" s="15">
        <v>8197</v>
      </c>
      <c r="C25" s="80" t="s">
        <v>1651</v>
      </c>
      <c r="D25" s="657"/>
      <c r="E25" s="112"/>
      <c r="F25" s="117"/>
      <c r="G25" s="117"/>
      <c r="H25" s="25"/>
      <c r="I25" s="25"/>
      <c r="J25" s="25"/>
      <c r="K25" s="25"/>
      <c r="L25" s="54"/>
      <c r="M25" s="44"/>
      <c r="N25" s="25"/>
      <c r="O25" s="25"/>
      <c r="P25" s="25"/>
      <c r="Q25" s="329"/>
      <c r="R25" s="329"/>
      <c r="S25" s="25"/>
      <c r="T25" s="25"/>
      <c r="U25" s="182" t="s">
        <v>677</v>
      </c>
      <c r="V25" s="183"/>
      <c r="W25" s="183"/>
      <c r="X25" s="183"/>
      <c r="Y25" s="183"/>
      <c r="Z25" s="183"/>
      <c r="AA25" s="183"/>
      <c r="AB25" s="181"/>
      <c r="AC25" s="181"/>
      <c r="AD25" s="181"/>
      <c r="AE25" s="183"/>
      <c r="AF25" s="183"/>
      <c r="AG25" s="183"/>
      <c r="AH25" s="355" t="s">
        <v>1757</v>
      </c>
      <c r="AI25" s="574">
        <f>$AI$7</f>
        <v>0.97</v>
      </c>
      <c r="AJ25" s="591"/>
      <c r="AK25" s="307"/>
      <c r="AL25" s="28"/>
      <c r="AM25" s="10"/>
      <c r="AN25" s="10"/>
      <c r="AO25" s="10"/>
      <c r="AP25" s="24"/>
      <c r="AQ25" s="41">
        <f>ROUND(ROUND(Q24*AI25,0)*$AN$14,0)</f>
        <v>619</v>
      </c>
      <c r="AR25" s="53"/>
    </row>
    <row r="26" spans="1:44" ht="16.5" customHeight="1">
      <c r="A26" s="14">
        <v>54</v>
      </c>
      <c r="B26" s="15">
        <v>8201</v>
      </c>
      <c r="C26" s="80" t="s">
        <v>1668</v>
      </c>
      <c r="D26" s="466"/>
      <c r="E26" s="630" t="s">
        <v>685</v>
      </c>
      <c r="F26" s="631"/>
      <c r="G26" s="463"/>
      <c r="H26" s="118"/>
      <c r="I26" s="21"/>
      <c r="J26" s="21"/>
      <c r="K26" s="21"/>
      <c r="L26" s="89"/>
      <c r="M26" s="43" t="s">
        <v>1282</v>
      </c>
      <c r="N26" s="21"/>
      <c r="O26" s="21"/>
      <c r="P26" s="21"/>
      <c r="Q26" s="616">
        <f>'地域福祉施設'!Q26</f>
        <v>626</v>
      </c>
      <c r="R26" s="616"/>
      <c r="S26" s="2" t="s">
        <v>1249</v>
      </c>
      <c r="T26" s="21"/>
      <c r="U26" s="185"/>
      <c r="V26" s="181"/>
      <c r="W26" s="181"/>
      <c r="X26" s="181"/>
      <c r="Y26" s="181"/>
      <c r="Z26" s="181"/>
      <c r="AA26" s="181"/>
      <c r="AB26" s="181"/>
      <c r="AC26" s="181"/>
      <c r="AD26" s="181"/>
      <c r="AE26" s="181"/>
      <c r="AF26" s="181"/>
      <c r="AG26" s="181"/>
      <c r="AH26" s="307"/>
      <c r="AI26" s="39"/>
      <c r="AJ26" s="39"/>
      <c r="AK26" s="307"/>
      <c r="AL26" s="28"/>
      <c r="AM26" s="10"/>
      <c r="AN26" s="10"/>
      <c r="AO26" s="10"/>
      <c r="AP26" s="24"/>
      <c r="AQ26" s="41">
        <f>ROUND(Q26*$AN$14,0)</f>
        <v>438</v>
      </c>
      <c r="AR26" s="53"/>
    </row>
    <row r="27" spans="1:44" ht="16.5" customHeight="1">
      <c r="A27" s="14">
        <v>54</v>
      </c>
      <c r="B27" s="15">
        <v>8202</v>
      </c>
      <c r="C27" s="80" t="s">
        <v>1669</v>
      </c>
      <c r="D27" s="466"/>
      <c r="E27" s="610" t="s">
        <v>686</v>
      </c>
      <c r="F27" s="627"/>
      <c r="G27" s="627"/>
      <c r="H27" s="627"/>
      <c r="I27" s="627"/>
      <c r="J27" s="627"/>
      <c r="K27" s="627"/>
      <c r="L27" s="612"/>
      <c r="M27" s="57"/>
      <c r="N27" s="283"/>
      <c r="O27" s="283"/>
      <c r="P27" s="283"/>
      <c r="Q27" s="328"/>
      <c r="R27" s="328"/>
      <c r="S27" s="283"/>
      <c r="T27" s="283"/>
      <c r="U27" s="182" t="s">
        <v>677</v>
      </c>
      <c r="V27" s="183"/>
      <c r="W27" s="183"/>
      <c r="X27" s="183"/>
      <c r="Y27" s="183"/>
      <c r="Z27" s="183"/>
      <c r="AA27" s="183"/>
      <c r="AB27" s="181"/>
      <c r="AC27" s="181"/>
      <c r="AD27" s="181"/>
      <c r="AE27" s="183"/>
      <c r="AF27" s="183"/>
      <c r="AG27" s="183"/>
      <c r="AH27" s="355" t="s">
        <v>1757</v>
      </c>
      <c r="AI27" s="574">
        <f>$AI$7</f>
        <v>0.97</v>
      </c>
      <c r="AJ27" s="591"/>
      <c r="AK27" s="307"/>
      <c r="AL27" s="28"/>
      <c r="AM27" s="10"/>
      <c r="AN27" s="10"/>
      <c r="AO27" s="10"/>
      <c r="AP27" s="24"/>
      <c r="AQ27" s="41">
        <f>ROUND(ROUND(Q26*AI27,0)*$AN$14,0)</f>
        <v>425</v>
      </c>
      <c r="AR27" s="53"/>
    </row>
    <row r="28" spans="1:44" ht="16.5" customHeight="1">
      <c r="A28" s="14">
        <v>54</v>
      </c>
      <c r="B28" s="15">
        <v>8203</v>
      </c>
      <c r="C28" s="80" t="s">
        <v>1670</v>
      </c>
      <c r="D28" s="466"/>
      <c r="E28" s="610"/>
      <c r="F28" s="627"/>
      <c r="G28" s="627"/>
      <c r="H28" s="627"/>
      <c r="I28" s="627"/>
      <c r="J28" s="627"/>
      <c r="K28" s="627"/>
      <c r="L28" s="612"/>
      <c r="M28" s="43" t="s">
        <v>678</v>
      </c>
      <c r="N28" s="21"/>
      <c r="O28" s="21"/>
      <c r="P28" s="21"/>
      <c r="Q28" s="616">
        <f>'地域福祉施設'!Q28</f>
        <v>694</v>
      </c>
      <c r="R28" s="616"/>
      <c r="S28" s="2" t="s">
        <v>1249</v>
      </c>
      <c r="T28" s="89"/>
      <c r="U28" s="185"/>
      <c r="V28" s="181"/>
      <c r="W28" s="181"/>
      <c r="X28" s="181"/>
      <c r="Y28" s="181"/>
      <c r="Z28" s="181"/>
      <c r="AA28" s="181"/>
      <c r="AB28" s="181"/>
      <c r="AC28" s="181"/>
      <c r="AD28" s="181"/>
      <c r="AE28" s="181"/>
      <c r="AF28" s="181"/>
      <c r="AG28" s="181"/>
      <c r="AH28" s="307"/>
      <c r="AI28" s="39"/>
      <c r="AJ28" s="39"/>
      <c r="AK28" s="307"/>
      <c r="AL28" s="28"/>
      <c r="AM28" s="10"/>
      <c r="AN28" s="10"/>
      <c r="AO28" s="10"/>
      <c r="AP28" s="24"/>
      <c r="AQ28" s="41">
        <f>ROUND(Q28*$AN$14,0)</f>
        <v>486</v>
      </c>
      <c r="AR28" s="53"/>
    </row>
    <row r="29" spans="1:44" ht="16.5" customHeight="1">
      <c r="A29" s="14">
        <v>54</v>
      </c>
      <c r="B29" s="15">
        <v>8204</v>
      </c>
      <c r="C29" s="80" t="s">
        <v>1671</v>
      </c>
      <c r="D29" s="466"/>
      <c r="E29" s="522" t="s">
        <v>687</v>
      </c>
      <c r="F29" s="511"/>
      <c r="G29" s="511"/>
      <c r="H29" s="511"/>
      <c r="I29" s="511"/>
      <c r="J29" s="511"/>
      <c r="K29" s="511"/>
      <c r="L29" s="512"/>
      <c r="M29" s="44"/>
      <c r="N29" s="25"/>
      <c r="O29" s="25"/>
      <c r="P29" s="25"/>
      <c r="Q29" s="329"/>
      <c r="R29" s="329"/>
      <c r="S29" s="25"/>
      <c r="T29" s="54"/>
      <c r="U29" s="182" t="s">
        <v>677</v>
      </c>
      <c r="V29" s="183"/>
      <c r="W29" s="183"/>
      <c r="X29" s="183"/>
      <c r="Y29" s="183"/>
      <c r="Z29" s="183"/>
      <c r="AA29" s="183"/>
      <c r="AB29" s="181"/>
      <c r="AC29" s="181"/>
      <c r="AD29" s="181"/>
      <c r="AE29" s="183"/>
      <c r="AF29" s="183"/>
      <c r="AG29" s="183"/>
      <c r="AH29" s="355" t="s">
        <v>1757</v>
      </c>
      <c r="AI29" s="574">
        <f>$AI$7</f>
        <v>0.97</v>
      </c>
      <c r="AJ29" s="591"/>
      <c r="AK29" s="307"/>
      <c r="AL29" s="28"/>
      <c r="AM29" s="10"/>
      <c r="AN29" s="10"/>
      <c r="AO29" s="10"/>
      <c r="AP29" s="24"/>
      <c r="AQ29" s="41">
        <f>ROUND(ROUND(Q28*AI29,0)*$AN$14,0)</f>
        <v>471</v>
      </c>
      <c r="AR29" s="53"/>
    </row>
    <row r="30" spans="1:44" ht="16.5" customHeight="1">
      <c r="A30" s="14">
        <v>54</v>
      </c>
      <c r="B30" s="15">
        <v>8205</v>
      </c>
      <c r="C30" s="80" t="s">
        <v>1672</v>
      </c>
      <c r="D30" s="466"/>
      <c r="E30" s="522"/>
      <c r="F30" s="511"/>
      <c r="G30" s="511"/>
      <c r="H30" s="511"/>
      <c r="I30" s="511"/>
      <c r="J30" s="511"/>
      <c r="K30" s="511"/>
      <c r="L30" s="512"/>
      <c r="M30" s="57" t="s">
        <v>679</v>
      </c>
      <c r="N30" s="283"/>
      <c r="O30" s="283"/>
      <c r="P30" s="283"/>
      <c r="Q30" s="616">
        <f>'地域福祉施設'!Q30</f>
        <v>766</v>
      </c>
      <c r="R30" s="616"/>
      <c r="S30" s="10" t="s">
        <v>1249</v>
      </c>
      <c r="T30" s="283"/>
      <c r="U30" s="185"/>
      <c r="V30" s="181"/>
      <c r="W30" s="181"/>
      <c r="X30" s="181"/>
      <c r="Y30" s="181"/>
      <c r="Z30" s="181"/>
      <c r="AA30" s="181"/>
      <c r="AB30" s="181"/>
      <c r="AC30" s="181"/>
      <c r="AD30" s="181"/>
      <c r="AE30" s="181"/>
      <c r="AF30" s="181"/>
      <c r="AG30" s="181"/>
      <c r="AH30" s="307"/>
      <c r="AI30" s="39"/>
      <c r="AJ30" s="39"/>
      <c r="AK30" s="307"/>
      <c r="AL30" s="28"/>
      <c r="AM30" s="10"/>
      <c r="AN30" s="10"/>
      <c r="AO30" s="10"/>
      <c r="AP30" s="24"/>
      <c r="AQ30" s="41">
        <f>ROUND(Q30*$AN$14,0)</f>
        <v>536</v>
      </c>
      <c r="AR30" s="53"/>
    </row>
    <row r="31" spans="1:44" ht="16.5" customHeight="1">
      <c r="A31" s="14">
        <v>54</v>
      </c>
      <c r="B31" s="15">
        <v>8206</v>
      </c>
      <c r="C31" s="80" t="s">
        <v>1673</v>
      </c>
      <c r="D31" s="466"/>
      <c r="E31" s="81"/>
      <c r="F31" s="82"/>
      <c r="G31" s="82"/>
      <c r="H31" s="283"/>
      <c r="I31" s="283"/>
      <c r="J31" s="283"/>
      <c r="K31" s="283"/>
      <c r="L31" s="284"/>
      <c r="M31" s="57"/>
      <c r="N31" s="283"/>
      <c r="O31" s="283"/>
      <c r="P31" s="283"/>
      <c r="Q31" s="328"/>
      <c r="R31" s="328"/>
      <c r="S31" s="283"/>
      <c r="T31" s="283"/>
      <c r="U31" s="182" t="s">
        <v>677</v>
      </c>
      <c r="V31" s="183"/>
      <c r="W31" s="183"/>
      <c r="X31" s="183"/>
      <c r="Y31" s="183"/>
      <c r="Z31" s="183"/>
      <c r="AA31" s="183"/>
      <c r="AB31" s="181"/>
      <c r="AC31" s="181"/>
      <c r="AD31" s="181"/>
      <c r="AE31" s="183"/>
      <c r="AF31" s="183"/>
      <c r="AG31" s="183"/>
      <c r="AH31" s="355" t="s">
        <v>1757</v>
      </c>
      <c r="AI31" s="574">
        <f>$AI$7</f>
        <v>0.97</v>
      </c>
      <c r="AJ31" s="591"/>
      <c r="AK31" s="307"/>
      <c r="AL31" s="28"/>
      <c r="AM31" s="10"/>
      <c r="AN31" s="10"/>
      <c r="AO31" s="10"/>
      <c r="AP31" s="24"/>
      <c r="AQ31" s="41">
        <f>ROUND(ROUND(Q30*AI31,0)*$AN$14,0)</f>
        <v>520</v>
      </c>
      <c r="AR31" s="53"/>
    </row>
    <row r="32" spans="1:44" ht="16.5" customHeight="1">
      <c r="A32" s="14">
        <v>54</v>
      </c>
      <c r="B32" s="15">
        <v>8207</v>
      </c>
      <c r="C32" s="80" t="s">
        <v>1674</v>
      </c>
      <c r="D32" s="466"/>
      <c r="E32" s="81"/>
      <c r="F32" s="82"/>
      <c r="G32" s="82"/>
      <c r="H32" s="283"/>
      <c r="I32" s="283"/>
      <c r="J32" s="283"/>
      <c r="K32" s="283"/>
      <c r="L32" s="284"/>
      <c r="M32" s="43" t="s">
        <v>680</v>
      </c>
      <c r="N32" s="21"/>
      <c r="O32" s="21"/>
      <c r="P32" s="21"/>
      <c r="Q32" s="616">
        <f>'地域福祉施設'!Q32</f>
        <v>835</v>
      </c>
      <c r="R32" s="616"/>
      <c r="S32" s="2" t="s">
        <v>1249</v>
      </c>
      <c r="T32" s="89"/>
      <c r="U32" s="185"/>
      <c r="V32" s="181"/>
      <c r="W32" s="181"/>
      <c r="X32" s="181"/>
      <c r="Y32" s="181"/>
      <c r="Z32" s="181"/>
      <c r="AA32" s="181"/>
      <c r="AB32" s="181"/>
      <c r="AC32" s="181"/>
      <c r="AD32" s="181"/>
      <c r="AE32" s="181"/>
      <c r="AF32" s="181"/>
      <c r="AG32" s="181"/>
      <c r="AH32" s="307"/>
      <c r="AI32" s="39"/>
      <c r="AJ32" s="39"/>
      <c r="AK32" s="307"/>
      <c r="AL32" s="28"/>
      <c r="AM32" s="10"/>
      <c r="AN32" s="10"/>
      <c r="AO32" s="10"/>
      <c r="AP32" s="24"/>
      <c r="AQ32" s="41">
        <f>ROUND(Q32*$AN$14,0)</f>
        <v>585</v>
      </c>
      <c r="AR32" s="53"/>
    </row>
    <row r="33" spans="1:44" ht="16.5" customHeight="1">
      <c r="A33" s="14">
        <v>54</v>
      </c>
      <c r="B33" s="15">
        <v>8208</v>
      </c>
      <c r="C33" s="80" t="s">
        <v>1675</v>
      </c>
      <c r="D33" s="466"/>
      <c r="E33" s="81"/>
      <c r="F33" s="82"/>
      <c r="G33" s="82"/>
      <c r="H33" s="283"/>
      <c r="I33" s="283"/>
      <c r="J33" s="283"/>
      <c r="K33" s="283"/>
      <c r="L33" s="284"/>
      <c r="M33" s="44"/>
      <c r="N33" s="25"/>
      <c r="O33" s="25"/>
      <c r="P33" s="25"/>
      <c r="Q33" s="329"/>
      <c r="R33" s="329"/>
      <c r="S33" s="25"/>
      <c r="T33" s="54"/>
      <c r="U33" s="182" t="s">
        <v>677</v>
      </c>
      <c r="V33" s="183"/>
      <c r="W33" s="183"/>
      <c r="X33" s="183"/>
      <c r="Y33" s="183"/>
      <c r="Z33" s="183"/>
      <c r="AA33" s="183"/>
      <c r="AB33" s="181"/>
      <c r="AC33" s="181"/>
      <c r="AD33" s="181"/>
      <c r="AE33" s="183"/>
      <c r="AF33" s="183"/>
      <c r="AG33" s="183"/>
      <c r="AH33" s="355" t="s">
        <v>1757</v>
      </c>
      <c r="AI33" s="574">
        <f>$AI$7</f>
        <v>0.97</v>
      </c>
      <c r="AJ33" s="591"/>
      <c r="AK33" s="307"/>
      <c r="AL33" s="28"/>
      <c r="AM33" s="10"/>
      <c r="AN33" s="10"/>
      <c r="AO33" s="10"/>
      <c r="AP33" s="24"/>
      <c r="AQ33" s="41">
        <f>ROUND(ROUND(Q32*AI33,0)*$AN$14,0)</f>
        <v>567</v>
      </c>
      <c r="AR33" s="53"/>
    </row>
    <row r="34" spans="1:44" ht="16.5" customHeight="1">
      <c r="A34" s="14">
        <v>54</v>
      </c>
      <c r="B34" s="15">
        <v>8209</v>
      </c>
      <c r="C34" s="80" t="s">
        <v>1676</v>
      </c>
      <c r="D34" s="466"/>
      <c r="E34" s="81"/>
      <c r="F34" s="82"/>
      <c r="G34" s="82"/>
      <c r="H34" s="283"/>
      <c r="I34" s="283"/>
      <c r="J34" s="283"/>
      <c r="K34" s="283"/>
      <c r="L34" s="284"/>
      <c r="M34" s="57" t="s">
        <v>681</v>
      </c>
      <c r="N34" s="283"/>
      <c r="O34" s="283"/>
      <c r="P34" s="283"/>
      <c r="Q34" s="616">
        <f>'地域福祉施設'!Q34</f>
        <v>902</v>
      </c>
      <c r="R34" s="616"/>
      <c r="S34" s="10" t="s">
        <v>1249</v>
      </c>
      <c r="T34" s="283"/>
      <c r="U34" s="185"/>
      <c r="V34" s="181"/>
      <c r="W34" s="181"/>
      <c r="X34" s="181"/>
      <c r="Y34" s="181"/>
      <c r="Z34" s="181"/>
      <c r="AA34" s="181"/>
      <c r="AB34" s="181"/>
      <c r="AC34" s="181"/>
      <c r="AD34" s="181"/>
      <c r="AE34" s="181"/>
      <c r="AF34" s="181"/>
      <c r="AG34" s="181"/>
      <c r="AH34" s="307"/>
      <c r="AI34" s="39"/>
      <c r="AJ34" s="39"/>
      <c r="AK34" s="307"/>
      <c r="AL34" s="28"/>
      <c r="AM34" s="10"/>
      <c r="AN34" s="10"/>
      <c r="AO34" s="10"/>
      <c r="AP34" s="24"/>
      <c r="AQ34" s="41">
        <f>ROUND(Q34*$AN$14,0)</f>
        <v>631</v>
      </c>
      <c r="AR34" s="53"/>
    </row>
    <row r="35" spans="1:44" ht="16.5" customHeight="1">
      <c r="A35" s="14">
        <v>54</v>
      </c>
      <c r="B35" s="15">
        <v>8210</v>
      </c>
      <c r="C35" s="80" t="s">
        <v>1677</v>
      </c>
      <c r="D35" s="483"/>
      <c r="E35" s="112"/>
      <c r="F35" s="117"/>
      <c r="G35" s="117"/>
      <c r="H35" s="25"/>
      <c r="I35" s="25"/>
      <c r="J35" s="25"/>
      <c r="K35" s="25"/>
      <c r="L35" s="54"/>
      <c r="M35" s="44"/>
      <c r="N35" s="25"/>
      <c r="O35" s="25"/>
      <c r="P35" s="25"/>
      <c r="Q35" s="329"/>
      <c r="R35" s="329"/>
      <c r="S35" s="25"/>
      <c r="T35" s="25"/>
      <c r="U35" s="182" t="s">
        <v>677</v>
      </c>
      <c r="V35" s="183"/>
      <c r="W35" s="183"/>
      <c r="X35" s="183"/>
      <c r="Y35" s="183"/>
      <c r="Z35" s="183"/>
      <c r="AA35" s="183"/>
      <c r="AB35" s="181"/>
      <c r="AC35" s="181"/>
      <c r="AD35" s="181"/>
      <c r="AE35" s="183"/>
      <c r="AF35" s="183"/>
      <c r="AG35" s="183"/>
      <c r="AH35" s="355" t="s">
        <v>1757</v>
      </c>
      <c r="AI35" s="574">
        <f>$AI$7</f>
        <v>0.97</v>
      </c>
      <c r="AJ35" s="591"/>
      <c r="AK35" s="307"/>
      <c r="AL35" s="304"/>
      <c r="AM35" s="305"/>
      <c r="AN35" s="305"/>
      <c r="AO35" s="305"/>
      <c r="AP35" s="26"/>
      <c r="AQ35" s="41">
        <f>ROUND(ROUND(Q34*AI35,0)*$AN$14,0)</f>
        <v>613</v>
      </c>
      <c r="AR35" s="53"/>
    </row>
    <row r="36" spans="1:44" ht="16.5" customHeight="1">
      <c r="A36" s="14">
        <v>54</v>
      </c>
      <c r="B36" s="15">
        <v>8451</v>
      </c>
      <c r="C36" s="80" t="s">
        <v>395</v>
      </c>
      <c r="D36" s="634" t="s">
        <v>176</v>
      </c>
      <c r="E36" s="630" t="s">
        <v>688</v>
      </c>
      <c r="F36" s="631"/>
      <c r="G36" s="463"/>
      <c r="H36" s="118"/>
      <c r="I36" s="467"/>
      <c r="J36" s="467"/>
      <c r="K36" s="467"/>
      <c r="L36" s="468"/>
      <c r="M36" s="43" t="s">
        <v>1282</v>
      </c>
      <c r="N36" s="21"/>
      <c r="O36" s="21"/>
      <c r="P36" s="21"/>
      <c r="Q36" s="616">
        <f>'地域福祉施設'!Q36</f>
        <v>662</v>
      </c>
      <c r="R36" s="616"/>
      <c r="S36" s="2" t="s">
        <v>1249</v>
      </c>
      <c r="T36" s="21"/>
      <c r="U36" s="43"/>
      <c r="V36" s="2"/>
      <c r="W36" s="2"/>
      <c r="X36" s="2"/>
      <c r="Y36" s="2"/>
      <c r="Z36" s="2"/>
      <c r="AA36" s="2"/>
      <c r="AB36" s="2"/>
      <c r="AC36" s="5"/>
      <c r="AD36" s="5"/>
      <c r="AE36" s="20"/>
      <c r="AF36" s="2"/>
      <c r="AG36" s="19"/>
      <c r="AH36" s="148"/>
      <c r="AI36" s="111"/>
      <c r="AJ36" s="307"/>
      <c r="AK36" s="307"/>
      <c r="AL36" s="307"/>
      <c r="AM36" s="307"/>
      <c r="AN36" s="307"/>
      <c r="AO36" s="307"/>
      <c r="AP36" s="307"/>
      <c r="AQ36" s="41">
        <f>ROUND(Q36*$AF$44,0)</f>
        <v>463</v>
      </c>
      <c r="AR36" s="23"/>
    </row>
    <row r="37" spans="1:44" ht="17.25" customHeight="1">
      <c r="A37" s="14">
        <v>54</v>
      </c>
      <c r="B37" s="15">
        <v>8501</v>
      </c>
      <c r="C37" s="16" t="s">
        <v>760</v>
      </c>
      <c r="D37" s="634"/>
      <c r="E37" s="610" t="s">
        <v>1960</v>
      </c>
      <c r="F37" s="627"/>
      <c r="G37" s="627"/>
      <c r="H37" s="627"/>
      <c r="I37" s="627"/>
      <c r="J37" s="627"/>
      <c r="K37" s="627"/>
      <c r="L37" s="612"/>
      <c r="M37" s="57"/>
      <c r="N37" s="283"/>
      <c r="O37" s="283"/>
      <c r="P37" s="283"/>
      <c r="Q37" s="380"/>
      <c r="R37" s="380"/>
      <c r="S37" s="10"/>
      <c r="T37" s="283"/>
      <c r="U37" s="57"/>
      <c r="V37" s="10"/>
      <c r="W37" s="10"/>
      <c r="X37" s="10"/>
      <c r="Y37" s="10"/>
      <c r="Z37" s="10"/>
      <c r="AA37" s="10"/>
      <c r="AB37" s="10"/>
      <c r="AC37" s="12"/>
      <c r="AD37" s="12"/>
      <c r="AE37" s="570" t="s">
        <v>1136</v>
      </c>
      <c r="AF37" s="571"/>
      <c r="AG37" s="572"/>
      <c r="AH37" s="180" t="s">
        <v>1287</v>
      </c>
      <c r="AI37" s="111"/>
      <c r="AJ37" s="307"/>
      <c r="AK37" s="307"/>
      <c r="AL37" s="307"/>
      <c r="AM37" s="307"/>
      <c r="AN37" s="307"/>
      <c r="AO37" s="354" t="s">
        <v>1757</v>
      </c>
      <c r="AP37" s="354">
        <f>'地域福祉施設'!AL37</f>
        <v>0.97</v>
      </c>
      <c r="AQ37" s="41">
        <f>ROUND(ROUND(Q36*$AF$44,0)*AP37,0)</f>
        <v>449</v>
      </c>
      <c r="AR37" s="23"/>
    </row>
    <row r="38" spans="1:44" ht="16.5" customHeight="1">
      <c r="A38" s="14">
        <v>54</v>
      </c>
      <c r="B38" s="15">
        <v>8453</v>
      </c>
      <c r="C38" s="80" t="s">
        <v>396</v>
      </c>
      <c r="D38" s="634"/>
      <c r="E38" s="610"/>
      <c r="F38" s="627"/>
      <c r="G38" s="627"/>
      <c r="H38" s="627"/>
      <c r="I38" s="627"/>
      <c r="J38" s="627"/>
      <c r="K38" s="627"/>
      <c r="L38" s="612"/>
      <c r="M38" s="57"/>
      <c r="N38" s="283"/>
      <c r="O38" s="283"/>
      <c r="P38" s="283"/>
      <c r="Q38" s="328"/>
      <c r="R38" s="328"/>
      <c r="S38" s="283"/>
      <c r="T38" s="283"/>
      <c r="U38" s="128" t="s">
        <v>1800</v>
      </c>
      <c r="V38" s="2"/>
      <c r="W38" s="2"/>
      <c r="X38" s="21"/>
      <c r="Y38" s="21"/>
      <c r="Z38" s="21"/>
      <c r="AA38" s="21"/>
      <c r="AB38" s="21"/>
      <c r="AC38" s="84"/>
      <c r="AD38" s="84"/>
      <c r="AE38" s="570"/>
      <c r="AF38" s="571"/>
      <c r="AG38" s="572"/>
      <c r="AH38" s="181"/>
      <c r="AI38" s="110"/>
      <c r="AJ38" s="307"/>
      <c r="AK38" s="307"/>
      <c r="AL38" s="307"/>
      <c r="AM38" s="307"/>
      <c r="AN38" s="307"/>
      <c r="AO38" s="530"/>
      <c r="AP38" s="530"/>
      <c r="AQ38" s="41">
        <f>ROUND(ROUND(Q36*AC39,0)*$AF$44,0)</f>
        <v>449</v>
      </c>
      <c r="AR38" s="53"/>
    </row>
    <row r="39" spans="1:44" ht="17.25" customHeight="1">
      <c r="A39" s="14">
        <v>54</v>
      </c>
      <c r="B39" s="15">
        <v>8502</v>
      </c>
      <c r="C39" s="16" t="s">
        <v>397</v>
      </c>
      <c r="D39" s="634"/>
      <c r="E39" s="610"/>
      <c r="F39" s="627"/>
      <c r="G39" s="627"/>
      <c r="H39" s="627"/>
      <c r="I39" s="627"/>
      <c r="J39" s="627"/>
      <c r="K39" s="627"/>
      <c r="L39" s="612"/>
      <c r="M39" s="44"/>
      <c r="N39" s="25"/>
      <c r="O39" s="25"/>
      <c r="P39" s="25"/>
      <c r="Q39" s="329"/>
      <c r="R39" s="329"/>
      <c r="S39" s="25"/>
      <c r="T39" s="54"/>
      <c r="U39" s="129" t="s">
        <v>689</v>
      </c>
      <c r="V39" s="305"/>
      <c r="W39" s="305"/>
      <c r="X39" s="25"/>
      <c r="Y39" s="25"/>
      <c r="Z39" s="25"/>
      <c r="AA39" s="25"/>
      <c r="AB39" s="355" t="s">
        <v>1757</v>
      </c>
      <c r="AC39" s="574">
        <f>$AI$7</f>
        <v>0.97</v>
      </c>
      <c r="AD39" s="591"/>
      <c r="AE39" s="570"/>
      <c r="AF39" s="571"/>
      <c r="AG39" s="572"/>
      <c r="AH39" s="180" t="s">
        <v>1287</v>
      </c>
      <c r="AI39" s="111"/>
      <c r="AJ39" s="307"/>
      <c r="AK39" s="307"/>
      <c r="AL39" s="307"/>
      <c r="AM39" s="307"/>
      <c r="AN39" s="307"/>
      <c r="AO39" s="354" t="s">
        <v>1757</v>
      </c>
      <c r="AP39" s="354">
        <f>$AP$37</f>
        <v>0.97</v>
      </c>
      <c r="AQ39" s="41">
        <f>ROUND(ROUND(ROUND(Q36*AC39,0)*$AF$44,0)*AP39,0)</f>
        <v>436</v>
      </c>
      <c r="AR39" s="53"/>
    </row>
    <row r="40" spans="1:44" ht="16.5" customHeight="1">
      <c r="A40" s="14">
        <v>54</v>
      </c>
      <c r="B40" s="15">
        <v>8461</v>
      </c>
      <c r="C40" s="80" t="s">
        <v>1859</v>
      </c>
      <c r="D40" s="634"/>
      <c r="E40" s="303" t="s">
        <v>1803</v>
      </c>
      <c r="F40" s="464"/>
      <c r="G40" s="464"/>
      <c r="H40" s="154"/>
      <c r="I40" s="154"/>
      <c r="J40" s="154"/>
      <c r="K40" s="154"/>
      <c r="L40" s="155"/>
      <c r="M40" s="57" t="s">
        <v>690</v>
      </c>
      <c r="N40" s="283"/>
      <c r="O40" s="283"/>
      <c r="P40" s="283"/>
      <c r="Q40" s="616">
        <f>'地域福祉施設'!Q40</f>
        <v>733</v>
      </c>
      <c r="R40" s="616"/>
      <c r="S40" s="10" t="s">
        <v>1249</v>
      </c>
      <c r="T40" s="283"/>
      <c r="U40" s="128"/>
      <c r="V40" s="2"/>
      <c r="W40" s="2"/>
      <c r="X40" s="2"/>
      <c r="Y40" s="2"/>
      <c r="Z40" s="2"/>
      <c r="AA40" s="2"/>
      <c r="AB40" s="5"/>
      <c r="AC40" s="5"/>
      <c r="AD40" s="5"/>
      <c r="AE40" s="570"/>
      <c r="AF40" s="571"/>
      <c r="AG40" s="572"/>
      <c r="AH40" s="180"/>
      <c r="AI40" s="111"/>
      <c r="AJ40" s="307"/>
      <c r="AK40" s="307"/>
      <c r="AL40" s="307"/>
      <c r="AM40" s="307"/>
      <c r="AN40" s="307"/>
      <c r="AO40" s="354"/>
      <c r="AP40" s="354"/>
      <c r="AQ40" s="41">
        <f>ROUND(Q40*$AF$44,0)</f>
        <v>513</v>
      </c>
      <c r="AR40" s="53"/>
    </row>
    <row r="41" spans="1:44" ht="17.25" customHeight="1">
      <c r="A41" s="14">
        <v>54</v>
      </c>
      <c r="B41" s="15">
        <v>8503</v>
      </c>
      <c r="C41" s="16" t="s">
        <v>1860</v>
      </c>
      <c r="D41" s="634"/>
      <c r="E41" s="465"/>
      <c r="F41" s="464"/>
      <c r="G41" s="464"/>
      <c r="H41" s="154"/>
      <c r="I41" s="154"/>
      <c r="J41" s="154"/>
      <c r="K41" s="154"/>
      <c r="L41" s="155"/>
      <c r="M41" s="57"/>
      <c r="N41" s="283"/>
      <c r="O41" s="283"/>
      <c r="P41" s="283"/>
      <c r="Q41" s="380"/>
      <c r="R41" s="380"/>
      <c r="S41" s="10"/>
      <c r="T41" s="283"/>
      <c r="U41" s="130"/>
      <c r="V41" s="10"/>
      <c r="W41" s="10"/>
      <c r="X41" s="10"/>
      <c r="Y41" s="10"/>
      <c r="Z41" s="10"/>
      <c r="AA41" s="10"/>
      <c r="AB41" s="10"/>
      <c r="AC41" s="12"/>
      <c r="AD41" s="12"/>
      <c r="AE41" s="570"/>
      <c r="AF41" s="571"/>
      <c r="AG41" s="572"/>
      <c r="AH41" s="180" t="s">
        <v>1287</v>
      </c>
      <c r="AI41" s="111"/>
      <c r="AJ41" s="307"/>
      <c r="AK41" s="307"/>
      <c r="AL41" s="307"/>
      <c r="AM41" s="307"/>
      <c r="AN41" s="307"/>
      <c r="AO41" s="354" t="s">
        <v>1757</v>
      </c>
      <c r="AP41" s="354">
        <f>$AP$37</f>
        <v>0.97</v>
      </c>
      <c r="AQ41" s="41">
        <f>ROUND(ROUND(Q40*$AF$44,0)*AP41,0)</f>
        <v>498</v>
      </c>
      <c r="AR41" s="23"/>
    </row>
    <row r="42" spans="1:44" ht="16.5" customHeight="1">
      <c r="A42" s="14">
        <v>54</v>
      </c>
      <c r="B42" s="15">
        <v>8463</v>
      </c>
      <c r="C42" s="80" t="s">
        <v>1861</v>
      </c>
      <c r="D42" s="634"/>
      <c r="E42" s="465"/>
      <c r="F42" s="464"/>
      <c r="G42" s="464"/>
      <c r="H42" s="10"/>
      <c r="I42" s="10"/>
      <c r="J42" s="10"/>
      <c r="K42" s="10"/>
      <c r="L42" s="24"/>
      <c r="M42" s="57"/>
      <c r="N42" s="283"/>
      <c r="O42" s="283"/>
      <c r="P42" s="283"/>
      <c r="Q42" s="328"/>
      <c r="R42" s="328"/>
      <c r="S42" s="283"/>
      <c r="T42" s="283"/>
      <c r="U42" s="128" t="s">
        <v>1800</v>
      </c>
      <c r="V42" s="2"/>
      <c r="W42" s="2"/>
      <c r="X42" s="21"/>
      <c r="Y42" s="21"/>
      <c r="Z42" s="21"/>
      <c r="AA42" s="21"/>
      <c r="AB42" s="21"/>
      <c r="AC42" s="84"/>
      <c r="AD42" s="84"/>
      <c r="AE42" s="570"/>
      <c r="AF42" s="571"/>
      <c r="AG42" s="572"/>
      <c r="AH42" s="181"/>
      <c r="AI42" s="110"/>
      <c r="AJ42" s="307"/>
      <c r="AK42" s="307"/>
      <c r="AL42" s="307"/>
      <c r="AM42" s="307"/>
      <c r="AN42" s="307"/>
      <c r="AO42" s="530"/>
      <c r="AP42" s="530"/>
      <c r="AQ42" s="41">
        <f>ROUND(ROUND(Q40*AC43,0)*$AF$44,0)</f>
        <v>498</v>
      </c>
      <c r="AR42" s="53"/>
    </row>
    <row r="43" spans="1:44" ht="17.25" customHeight="1">
      <c r="A43" s="14">
        <v>54</v>
      </c>
      <c r="B43" s="15">
        <v>8504</v>
      </c>
      <c r="C43" s="16" t="s">
        <v>1862</v>
      </c>
      <c r="D43" s="634"/>
      <c r="E43" s="465"/>
      <c r="F43" s="464"/>
      <c r="G43" s="464"/>
      <c r="H43" s="10"/>
      <c r="I43" s="10"/>
      <c r="J43" s="10"/>
      <c r="K43" s="10"/>
      <c r="L43" s="24"/>
      <c r="M43" s="44"/>
      <c r="N43" s="25"/>
      <c r="O43" s="25"/>
      <c r="P43" s="25"/>
      <c r="Q43" s="329"/>
      <c r="R43" s="329"/>
      <c r="S43" s="25"/>
      <c r="T43" s="25"/>
      <c r="U43" s="129" t="s">
        <v>689</v>
      </c>
      <c r="V43" s="305"/>
      <c r="W43" s="305"/>
      <c r="X43" s="25"/>
      <c r="Y43" s="25"/>
      <c r="Z43" s="25"/>
      <c r="AA43" s="25"/>
      <c r="AB43" s="355" t="s">
        <v>1757</v>
      </c>
      <c r="AC43" s="574">
        <f>$AI$7</f>
        <v>0.97</v>
      </c>
      <c r="AD43" s="591"/>
      <c r="AE43" s="570"/>
      <c r="AF43" s="571"/>
      <c r="AG43" s="572"/>
      <c r="AH43" s="180" t="s">
        <v>1287</v>
      </c>
      <c r="AI43" s="111"/>
      <c r="AJ43" s="307"/>
      <c r="AK43" s="307"/>
      <c r="AL43" s="307"/>
      <c r="AM43" s="307"/>
      <c r="AN43" s="307"/>
      <c r="AO43" s="354" t="s">
        <v>1757</v>
      </c>
      <c r="AP43" s="354">
        <f>$AP$37</f>
        <v>0.97</v>
      </c>
      <c r="AQ43" s="41">
        <f>ROUND(ROUND(ROUND(Q40*AC43,0)*$AF$44,0)*AP43,0)</f>
        <v>483</v>
      </c>
      <c r="AR43" s="53"/>
    </row>
    <row r="44" spans="1:44" ht="16.5" customHeight="1">
      <c r="A44" s="14">
        <v>54</v>
      </c>
      <c r="B44" s="15">
        <v>8471</v>
      </c>
      <c r="C44" s="80" t="s">
        <v>1863</v>
      </c>
      <c r="D44" s="634"/>
      <c r="E44" s="465"/>
      <c r="F44" s="464"/>
      <c r="G44" s="464"/>
      <c r="H44" s="10"/>
      <c r="I44" s="10"/>
      <c r="J44" s="10"/>
      <c r="K44" s="10"/>
      <c r="L44" s="24"/>
      <c r="M44" s="57" t="s">
        <v>691</v>
      </c>
      <c r="N44" s="283"/>
      <c r="O44" s="283"/>
      <c r="P44" s="283"/>
      <c r="Q44" s="616">
        <f>'地域福祉施設'!Q44</f>
        <v>806</v>
      </c>
      <c r="R44" s="616"/>
      <c r="S44" s="10" t="s">
        <v>1249</v>
      </c>
      <c r="T44" s="283"/>
      <c r="U44" s="130"/>
      <c r="V44" s="10"/>
      <c r="W44" s="10"/>
      <c r="X44" s="10"/>
      <c r="Y44" s="10"/>
      <c r="Z44" s="10"/>
      <c r="AA44" s="10"/>
      <c r="AB44" s="12"/>
      <c r="AC44" s="12"/>
      <c r="AD44" s="12"/>
      <c r="AE44" s="127" t="s">
        <v>492</v>
      </c>
      <c r="AF44" s="583">
        <f>$AN$14</f>
        <v>0.7</v>
      </c>
      <c r="AG44" s="584"/>
      <c r="AH44" s="180"/>
      <c r="AI44" s="111"/>
      <c r="AJ44" s="307"/>
      <c r="AK44" s="307"/>
      <c r="AL44" s="307"/>
      <c r="AM44" s="307"/>
      <c r="AN44" s="307"/>
      <c r="AO44" s="354"/>
      <c r="AP44" s="354"/>
      <c r="AQ44" s="41">
        <f>ROUND(Q44*$AF$44,0)</f>
        <v>564</v>
      </c>
      <c r="AR44" s="53"/>
    </row>
    <row r="45" spans="1:44" ht="17.25" customHeight="1">
      <c r="A45" s="14">
        <v>54</v>
      </c>
      <c r="B45" s="15">
        <v>8505</v>
      </c>
      <c r="C45" s="16" t="s">
        <v>1864</v>
      </c>
      <c r="D45" s="634"/>
      <c r="E45" s="465"/>
      <c r="F45" s="464"/>
      <c r="G45" s="464"/>
      <c r="H45" s="30"/>
      <c r="I45" s="469"/>
      <c r="J45" s="469"/>
      <c r="K45" s="469"/>
      <c r="L45" s="470"/>
      <c r="M45" s="57"/>
      <c r="N45" s="283"/>
      <c r="O45" s="283"/>
      <c r="P45" s="283"/>
      <c r="Q45" s="380"/>
      <c r="R45" s="380"/>
      <c r="S45" s="10"/>
      <c r="T45" s="283"/>
      <c r="U45" s="130"/>
      <c r="V45" s="10"/>
      <c r="W45" s="10"/>
      <c r="X45" s="10"/>
      <c r="Y45" s="10"/>
      <c r="Z45" s="10"/>
      <c r="AA45" s="10"/>
      <c r="AB45" s="10"/>
      <c r="AC45" s="12"/>
      <c r="AD45" s="12"/>
      <c r="AE45" s="28"/>
      <c r="AF45" s="10"/>
      <c r="AG45" s="24"/>
      <c r="AH45" s="180" t="s">
        <v>1287</v>
      </c>
      <c r="AI45" s="111"/>
      <c r="AJ45" s="307"/>
      <c r="AK45" s="307"/>
      <c r="AL45" s="307"/>
      <c r="AM45" s="307"/>
      <c r="AN45" s="307"/>
      <c r="AO45" s="354" t="s">
        <v>1757</v>
      </c>
      <c r="AP45" s="354">
        <f>$AP$37</f>
        <v>0.97</v>
      </c>
      <c r="AQ45" s="41">
        <f>ROUND(ROUND(Q44*$AF$44,0)*AP45,0)</f>
        <v>547</v>
      </c>
      <c r="AR45" s="23"/>
    </row>
    <row r="46" spans="1:44" ht="16.5" customHeight="1">
      <c r="A46" s="14">
        <v>54</v>
      </c>
      <c r="B46" s="15">
        <v>8473</v>
      </c>
      <c r="C46" s="80" t="s">
        <v>1865</v>
      </c>
      <c r="D46" s="634"/>
      <c r="E46" s="465"/>
      <c r="F46" s="464"/>
      <c r="G46" s="464"/>
      <c r="H46" s="283"/>
      <c r="I46" s="283"/>
      <c r="J46" s="283"/>
      <c r="K46" s="283"/>
      <c r="L46" s="284"/>
      <c r="M46" s="57"/>
      <c r="N46" s="283"/>
      <c r="O46" s="283"/>
      <c r="P46" s="283"/>
      <c r="Q46" s="328"/>
      <c r="R46" s="328"/>
      <c r="S46" s="283"/>
      <c r="T46" s="283"/>
      <c r="U46" s="128" t="s">
        <v>1800</v>
      </c>
      <c r="V46" s="2"/>
      <c r="W46" s="2"/>
      <c r="X46" s="21"/>
      <c r="Y46" s="21"/>
      <c r="Z46" s="21"/>
      <c r="AA46" s="21"/>
      <c r="AB46" s="21"/>
      <c r="AC46" s="84"/>
      <c r="AD46" s="84"/>
      <c r="AE46" s="57"/>
      <c r="AF46" s="283"/>
      <c r="AG46" s="284"/>
      <c r="AH46" s="181"/>
      <c r="AI46" s="110"/>
      <c r="AJ46" s="307"/>
      <c r="AK46" s="307"/>
      <c r="AL46" s="307"/>
      <c r="AM46" s="307"/>
      <c r="AN46" s="307"/>
      <c r="AO46" s="530"/>
      <c r="AP46" s="530"/>
      <c r="AQ46" s="41">
        <f>ROUND(ROUND(Q44*AC47,0)*$AF$44,0)</f>
        <v>547</v>
      </c>
      <c r="AR46" s="53"/>
    </row>
    <row r="47" spans="1:44" ht="17.25" customHeight="1">
      <c r="A47" s="14">
        <v>54</v>
      </c>
      <c r="B47" s="15">
        <v>8506</v>
      </c>
      <c r="C47" s="16" t="s">
        <v>1866</v>
      </c>
      <c r="D47" s="634"/>
      <c r="E47" s="465"/>
      <c r="F47" s="464"/>
      <c r="G47" s="464"/>
      <c r="H47" s="391"/>
      <c r="I47" s="391"/>
      <c r="J47" s="391"/>
      <c r="K47" s="391"/>
      <c r="L47" s="392"/>
      <c r="M47" s="44"/>
      <c r="N47" s="25"/>
      <c r="O47" s="25"/>
      <c r="P47" s="25"/>
      <c r="Q47" s="329"/>
      <c r="R47" s="329"/>
      <c r="S47" s="25"/>
      <c r="T47" s="25"/>
      <c r="U47" s="129" t="s">
        <v>689</v>
      </c>
      <c r="V47" s="305"/>
      <c r="W47" s="305"/>
      <c r="X47" s="25"/>
      <c r="Y47" s="25"/>
      <c r="Z47" s="25"/>
      <c r="AA47" s="25"/>
      <c r="AB47" s="355" t="s">
        <v>1757</v>
      </c>
      <c r="AC47" s="574">
        <f>$AI$7</f>
        <v>0.97</v>
      </c>
      <c r="AD47" s="591"/>
      <c r="AE47" s="303"/>
      <c r="AF47" s="30"/>
      <c r="AG47" s="401"/>
      <c r="AH47" s="180" t="s">
        <v>1287</v>
      </c>
      <c r="AI47" s="111"/>
      <c r="AJ47" s="307"/>
      <c r="AK47" s="307"/>
      <c r="AL47" s="307"/>
      <c r="AM47" s="307"/>
      <c r="AN47" s="307"/>
      <c r="AO47" s="354" t="s">
        <v>1757</v>
      </c>
      <c r="AP47" s="354">
        <f>$AP$37</f>
        <v>0.97</v>
      </c>
      <c r="AQ47" s="41">
        <f>ROUND(ROUND(ROUND(Q44*AC47,0)*$AF$44,0)*AP47,0)</f>
        <v>531</v>
      </c>
      <c r="AR47" s="53"/>
    </row>
    <row r="48" spans="1:44" ht="16.5" customHeight="1">
      <c r="A48" s="14">
        <v>54</v>
      </c>
      <c r="B48" s="15">
        <v>8481</v>
      </c>
      <c r="C48" s="80" t="s">
        <v>1867</v>
      </c>
      <c r="D48" s="634"/>
      <c r="E48" s="465"/>
      <c r="F48" s="464"/>
      <c r="G48" s="464"/>
      <c r="H48" s="283"/>
      <c r="I48" s="283"/>
      <c r="J48" s="283"/>
      <c r="K48" s="283"/>
      <c r="L48" s="284"/>
      <c r="M48" s="57" t="s">
        <v>692</v>
      </c>
      <c r="N48" s="283"/>
      <c r="O48" s="283"/>
      <c r="P48" s="283"/>
      <c r="Q48" s="616">
        <f>'地域福祉施設'!Q48</f>
        <v>876</v>
      </c>
      <c r="R48" s="616"/>
      <c r="S48" s="10" t="s">
        <v>1249</v>
      </c>
      <c r="T48" s="283"/>
      <c r="U48" s="130"/>
      <c r="V48" s="10"/>
      <c r="W48" s="10"/>
      <c r="X48" s="10"/>
      <c r="Y48" s="10"/>
      <c r="Z48" s="10"/>
      <c r="AA48" s="10"/>
      <c r="AB48" s="12"/>
      <c r="AC48" s="12"/>
      <c r="AD48" s="12"/>
      <c r="AE48" s="28"/>
      <c r="AF48" s="10"/>
      <c r="AG48" s="24"/>
      <c r="AH48" s="180"/>
      <c r="AI48" s="111"/>
      <c r="AJ48" s="307"/>
      <c r="AK48" s="307"/>
      <c r="AL48" s="307"/>
      <c r="AM48" s="307"/>
      <c r="AN48" s="307"/>
      <c r="AO48" s="354"/>
      <c r="AP48" s="354"/>
      <c r="AQ48" s="41">
        <f>ROUND(Q48*$AF$44,0)</f>
        <v>613</v>
      </c>
      <c r="AR48" s="53"/>
    </row>
    <row r="49" spans="1:44" ht="17.25" customHeight="1">
      <c r="A49" s="14">
        <v>54</v>
      </c>
      <c r="B49" s="15">
        <v>8507</v>
      </c>
      <c r="C49" s="16" t="s">
        <v>1868</v>
      </c>
      <c r="D49" s="634"/>
      <c r="E49" s="465"/>
      <c r="F49" s="464"/>
      <c r="G49" s="464"/>
      <c r="H49" s="30"/>
      <c r="I49" s="469"/>
      <c r="J49" s="469"/>
      <c r="K49" s="469"/>
      <c r="L49" s="470"/>
      <c r="M49" s="57"/>
      <c r="N49" s="283"/>
      <c r="O49" s="283"/>
      <c r="P49" s="283"/>
      <c r="Q49" s="380"/>
      <c r="R49" s="380"/>
      <c r="S49" s="10"/>
      <c r="T49" s="283"/>
      <c r="U49" s="130"/>
      <c r="V49" s="10"/>
      <c r="W49" s="10"/>
      <c r="X49" s="10"/>
      <c r="Y49" s="10"/>
      <c r="Z49" s="10"/>
      <c r="AA49" s="10"/>
      <c r="AB49" s="10"/>
      <c r="AC49" s="12"/>
      <c r="AD49" s="12"/>
      <c r="AE49" s="28"/>
      <c r="AF49" s="10"/>
      <c r="AG49" s="24"/>
      <c r="AH49" s="180" t="s">
        <v>1287</v>
      </c>
      <c r="AI49" s="111"/>
      <c r="AJ49" s="307"/>
      <c r="AK49" s="307"/>
      <c r="AL49" s="307"/>
      <c r="AM49" s="307"/>
      <c r="AN49" s="307"/>
      <c r="AO49" s="354" t="s">
        <v>1757</v>
      </c>
      <c r="AP49" s="354">
        <f>$AP$37</f>
        <v>0.97</v>
      </c>
      <c r="AQ49" s="41">
        <f>ROUND(ROUND(Q48*$AF$44,0)*AP49,0)</f>
        <v>595</v>
      </c>
      <c r="AR49" s="23"/>
    </row>
    <row r="50" spans="1:44" ht="16.5" customHeight="1">
      <c r="A50" s="14">
        <v>54</v>
      </c>
      <c r="B50" s="15">
        <v>8483</v>
      </c>
      <c r="C50" s="80" t="s">
        <v>1870</v>
      </c>
      <c r="D50" s="634"/>
      <c r="E50" s="465"/>
      <c r="F50" s="464"/>
      <c r="G50" s="464"/>
      <c r="H50" s="283"/>
      <c r="I50" s="283"/>
      <c r="J50" s="283"/>
      <c r="K50" s="283"/>
      <c r="L50" s="284"/>
      <c r="M50" s="57"/>
      <c r="N50" s="283"/>
      <c r="O50" s="283"/>
      <c r="P50" s="283"/>
      <c r="Q50" s="328"/>
      <c r="R50" s="328"/>
      <c r="S50" s="283"/>
      <c r="T50" s="283"/>
      <c r="U50" s="128" t="s">
        <v>1800</v>
      </c>
      <c r="V50" s="2"/>
      <c r="W50" s="2"/>
      <c r="X50" s="21"/>
      <c r="Y50" s="21"/>
      <c r="Z50" s="21"/>
      <c r="AA50" s="21"/>
      <c r="AB50" s="21"/>
      <c r="AC50" s="84"/>
      <c r="AD50" s="84"/>
      <c r="AE50" s="57"/>
      <c r="AF50" s="283"/>
      <c r="AG50" s="284"/>
      <c r="AH50" s="181"/>
      <c r="AI50" s="110"/>
      <c r="AJ50" s="307"/>
      <c r="AK50" s="307"/>
      <c r="AL50" s="307"/>
      <c r="AM50" s="307"/>
      <c r="AN50" s="307"/>
      <c r="AO50" s="530"/>
      <c r="AP50" s="530"/>
      <c r="AQ50" s="41">
        <f>ROUND(ROUND(Q48*AC51,0)*$AF$44,0)</f>
        <v>595</v>
      </c>
      <c r="AR50" s="53"/>
    </row>
    <row r="51" spans="1:44" ht="17.25" customHeight="1">
      <c r="A51" s="14">
        <v>54</v>
      </c>
      <c r="B51" s="15">
        <v>8508</v>
      </c>
      <c r="C51" s="16" t="s">
        <v>1871</v>
      </c>
      <c r="D51" s="634"/>
      <c r="E51" s="465"/>
      <c r="F51" s="464"/>
      <c r="G51" s="464"/>
      <c r="H51" s="391"/>
      <c r="I51" s="391"/>
      <c r="J51" s="391"/>
      <c r="K51" s="391"/>
      <c r="L51" s="392"/>
      <c r="M51" s="44"/>
      <c r="N51" s="25"/>
      <c r="O51" s="25"/>
      <c r="P51" s="25"/>
      <c r="Q51" s="329"/>
      <c r="R51" s="329"/>
      <c r="S51" s="25"/>
      <c r="T51" s="25"/>
      <c r="U51" s="129" t="s">
        <v>689</v>
      </c>
      <c r="V51" s="305"/>
      <c r="W51" s="305"/>
      <c r="X51" s="25"/>
      <c r="Y51" s="25"/>
      <c r="Z51" s="25"/>
      <c r="AA51" s="25"/>
      <c r="AB51" s="355" t="s">
        <v>1757</v>
      </c>
      <c r="AC51" s="574">
        <f>$AI$7</f>
        <v>0.97</v>
      </c>
      <c r="AD51" s="591"/>
      <c r="AE51" s="303"/>
      <c r="AF51" s="30"/>
      <c r="AG51" s="401"/>
      <c r="AH51" s="180" t="s">
        <v>1287</v>
      </c>
      <c r="AI51" s="111"/>
      <c r="AJ51" s="307"/>
      <c r="AK51" s="307"/>
      <c r="AL51" s="307"/>
      <c r="AM51" s="307"/>
      <c r="AN51" s="307"/>
      <c r="AO51" s="354" t="s">
        <v>1757</v>
      </c>
      <c r="AP51" s="354">
        <f>$AP$37</f>
        <v>0.97</v>
      </c>
      <c r="AQ51" s="41">
        <f>ROUND(ROUND(ROUND(Q48*AC51,0)*$AF$44,0)*AP51,0)</f>
        <v>577</v>
      </c>
      <c r="AR51" s="53"/>
    </row>
    <row r="52" spans="1:44" ht="16.5" customHeight="1">
      <c r="A52" s="14">
        <v>54</v>
      </c>
      <c r="B52" s="15">
        <v>8491</v>
      </c>
      <c r="C52" s="80" t="s">
        <v>1872</v>
      </c>
      <c r="D52" s="634"/>
      <c r="E52" s="465"/>
      <c r="F52" s="464"/>
      <c r="G52" s="464"/>
      <c r="H52" s="283"/>
      <c r="I52" s="283"/>
      <c r="J52" s="283"/>
      <c r="K52" s="283"/>
      <c r="L52" s="284"/>
      <c r="M52" s="57" t="s">
        <v>693</v>
      </c>
      <c r="N52" s="283"/>
      <c r="O52" s="283"/>
      <c r="P52" s="283"/>
      <c r="Q52" s="616">
        <f>'地域福祉施設'!Q52</f>
        <v>946</v>
      </c>
      <c r="R52" s="616"/>
      <c r="S52" s="10" t="s">
        <v>1249</v>
      </c>
      <c r="T52" s="283"/>
      <c r="U52" s="130"/>
      <c r="V52" s="10"/>
      <c r="W52" s="10"/>
      <c r="X52" s="10"/>
      <c r="Y52" s="10"/>
      <c r="Z52" s="10"/>
      <c r="AA52" s="10"/>
      <c r="AB52" s="12"/>
      <c r="AC52" s="12"/>
      <c r="AD52" s="12"/>
      <c r="AE52" s="28"/>
      <c r="AF52" s="10"/>
      <c r="AG52" s="24"/>
      <c r="AH52" s="180"/>
      <c r="AI52" s="111"/>
      <c r="AJ52" s="307"/>
      <c r="AK52" s="307"/>
      <c r="AL52" s="307"/>
      <c r="AM52" s="307"/>
      <c r="AN52" s="307"/>
      <c r="AO52" s="354"/>
      <c r="AP52" s="354"/>
      <c r="AQ52" s="41">
        <f>ROUND(Q52*$AF$44,0)</f>
        <v>662</v>
      </c>
      <c r="AR52" s="53"/>
    </row>
    <row r="53" spans="1:44" ht="17.25" customHeight="1">
      <c r="A53" s="14">
        <v>54</v>
      </c>
      <c r="B53" s="15">
        <v>8509</v>
      </c>
      <c r="C53" s="16" t="s">
        <v>1873</v>
      </c>
      <c r="D53" s="634"/>
      <c r="E53" s="465"/>
      <c r="F53" s="464"/>
      <c r="G53" s="464"/>
      <c r="H53" s="30"/>
      <c r="I53" s="469"/>
      <c r="J53" s="469"/>
      <c r="K53" s="469"/>
      <c r="L53" s="470"/>
      <c r="M53" s="57"/>
      <c r="N53" s="283"/>
      <c r="O53" s="283"/>
      <c r="P53" s="283"/>
      <c r="Q53" s="380"/>
      <c r="R53" s="380"/>
      <c r="S53" s="10"/>
      <c r="T53" s="283"/>
      <c r="U53" s="130"/>
      <c r="V53" s="10"/>
      <c r="W53" s="10"/>
      <c r="X53" s="10"/>
      <c r="Y53" s="10"/>
      <c r="Z53" s="10"/>
      <c r="AA53" s="10"/>
      <c r="AB53" s="10"/>
      <c r="AC53" s="12"/>
      <c r="AD53" s="12"/>
      <c r="AE53" s="28"/>
      <c r="AF53" s="10"/>
      <c r="AG53" s="24"/>
      <c r="AH53" s="180" t="s">
        <v>1287</v>
      </c>
      <c r="AI53" s="111"/>
      <c r="AJ53" s="307"/>
      <c r="AK53" s="307"/>
      <c r="AL53" s="307"/>
      <c r="AM53" s="307"/>
      <c r="AN53" s="307"/>
      <c r="AO53" s="354" t="s">
        <v>1757</v>
      </c>
      <c r="AP53" s="354">
        <f>$AP$37</f>
        <v>0.97</v>
      </c>
      <c r="AQ53" s="41">
        <f>ROUND(ROUND(Q52*$AF$44,0)*AP53,0)</f>
        <v>642</v>
      </c>
      <c r="AR53" s="23"/>
    </row>
    <row r="54" spans="1:44" ht="16.5" customHeight="1">
      <c r="A54" s="14">
        <v>54</v>
      </c>
      <c r="B54" s="15">
        <v>8493</v>
      </c>
      <c r="C54" s="80" t="s">
        <v>1874</v>
      </c>
      <c r="D54" s="634"/>
      <c r="E54" s="465"/>
      <c r="F54" s="464"/>
      <c r="G54" s="464"/>
      <c r="H54" s="283"/>
      <c r="I54" s="283"/>
      <c r="J54" s="283"/>
      <c r="K54" s="283"/>
      <c r="L54" s="284"/>
      <c r="M54" s="57"/>
      <c r="N54" s="283"/>
      <c r="O54" s="283"/>
      <c r="P54" s="283"/>
      <c r="Q54" s="328"/>
      <c r="R54" s="328"/>
      <c r="S54" s="283"/>
      <c r="T54" s="283"/>
      <c r="U54" s="128" t="s">
        <v>1800</v>
      </c>
      <c r="V54" s="2"/>
      <c r="W54" s="2"/>
      <c r="X54" s="21"/>
      <c r="Y54" s="21"/>
      <c r="Z54" s="21"/>
      <c r="AA54" s="21"/>
      <c r="AB54" s="21"/>
      <c r="AC54" s="84"/>
      <c r="AD54" s="84"/>
      <c r="AE54" s="57"/>
      <c r="AF54" s="283"/>
      <c r="AG54" s="284"/>
      <c r="AH54" s="181"/>
      <c r="AI54" s="110"/>
      <c r="AJ54" s="307"/>
      <c r="AK54" s="307"/>
      <c r="AL54" s="307"/>
      <c r="AM54" s="307"/>
      <c r="AN54" s="307"/>
      <c r="AO54" s="530"/>
      <c r="AP54" s="530"/>
      <c r="AQ54" s="41">
        <f>ROUND(ROUND(Q52*AC55,0)*$AF$44,0)</f>
        <v>643</v>
      </c>
      <c r="AR54" s="53"/>
    </row>
    <row r="55" spans="1:44" ht="17.25" customHeight="1">
      <c r="A55" s="14">
        <v>54</v>
      </c>
      <c r="B55" s="15">
        <v>8510</v>
      </c>
      <c r="C55" s="16" t="s">
        <v>1875</v>
      </c>
      <c r="D55" s="634"/>
      <c r="E55" s="465"/>
      <c r="F55" s="464"/>
      <c r="G55" s="464"/>
      <c r="H55" s="394"/>
      <c r="I55" s="394"/>
      <c r="J55" s="394"/>
      <c r="K55" s="394"/>
      <c r="L55" s="395"/>
      <c r="M55" s="44"/>
      <c r="N55" s="25"/>
      <c r="O55" s="25"/>
      <c r="P55" s="25"/>
      <c r="Q55" s="329"/>
      <c r="R55" s="329"/>
      <c r="S55" s="25"/>
      <c r="T55" s="25"/>
      <c r="U55" s="129" t="s">
        <v>689</v>
      </c>
      <c r="V55" s="305"/>
      <c r="W55" s="305"/>
      <c r="X55" s="25"/>
      <c r="Y55" s="25"/>
      <c r="Z55" s="25"/>
      <c r="AA55" s="25"/>
      <c r="AB55" s="355" t="s">
        <v>1757</v>
      </c>
      <c r="AC55" s="574">
        <f>$AI$7</f>
        <v>0.97</v>
      </c>
      <c r="AD55" s="591"/>
      <c r="AE55" s="303"/>
      <c r="AF55" s="30"/>
      <c r="AG55" s="401"/>
      <c r="AH55" s="180" t="s">
        <v>1287</v>
      </c>
      <c r="AI55" s="111"/>
      <c r="AJ55" s="307"/>
      <c r="AK55" s="307"/>
      <c r="AL55" s="307"/>
      <c r="AM55" s="307"/>
      <c r="AN55" s="307"/>
      <c r="AO55" s="354" t="s">
        <v>1757</v>
      </c>
      <c r="AP55" s="354">
        <f>$AP$37</f>
        <v>0.97</v>
      </c>
      <c r="AQ55" s="41">
        <f>ROUND(ROUND(ROUND(Q52*AC55,0)*$AF$44,0)*AP55,0)</f>
        <v>624</v>
      </c>
      <c r="AR55" s="53"/>
    </row>
    <row r="56" spans="1:44" ht="16.5" customHeight="1">
      <c r="A56" s="14">
        <v>54</v>
      </c>
      <c r="B56" s="15">
        <v>8455</v>
      </c>
      <c r="C56" s="80" t="s">
        <v>1876</v>
      </c>
      <c r="D56" s="634"/>
      <c r="E56" s="630" t="s">
        <v>694</v>
      </c>
      <c r="F56" s="631"/>
      <c r="G56" s="463"/>
      <c r="H56" s="118"/>
      <c r="I56" s="467"/>
      <c r="J56" s="467"/>
      <c r="K56" s="467"/>
      <c r="L56" s="468"/>
      <c r="M56" s="43" t="s">
        <v>1282</v>
      </c>
      <c r="N56" s="21"/>
      <c r="O56" s="21"/>
      <c r="P56" s="21"/>
      <c r="Q56" s="616">
        <f>'地域福祉施設'!Q56</f>
        <v>662</v>
      </c>
      <c r="R56" s="616"/>
      <c r="S56" s="2" t="s">
        <v>1249</v>
      </c>
      <c r="T56" s="21"/>
      <c r="U56" s="128"/>
      <c r="V56" s="2"/>
      <c r="W56" s="2"/>
      <c r="X56" s="2"/>
      <c r="Y56" s="2"/>
      <c r="Z56" s="2"/>
      <c r="AA56" s="2"/>
      <c r="AB56" s="2"/>
      <c r="AC56" s="5"/>
      <c r="AD56" s="5"/>
      <c r="AE56" s="28"/>
      <c r="AF56" s="10"/>
      <c r="AG56" s="24"/>
      <c r="AH56" s="180"/>
      <c r="AI56" s="111"/>
      <c r="AJ56" s="307"/>
      <c r="AK56" s="307"/>
      <c r="AL56" s="307"/>
      <c r="AM56" s="307"/>
      <c r="AN56" s="307"/>
      <c r="AO56" s="354"/>
      <c r="AP56" s="354"/>
      <c r="AQ56" s="41">
        <f>ROUND(Q56*$AF$44,0)</f>
        <v>463</v>
      </c>
      <c r="AR56" s="53"/>
    </row>
    <row r="57" spans="1:44" ht="17.25" customHeight="1">
      <c r="A57" s="14">
        <v>54</v>
      </c>
      <c r="B57" s="15">
        <v>8511</v>
      </c>
      <c r="C57" s="16" t="s">
        <v>1877</v>
      </c>
      <c r="D57" s="634"/>
      <c r="E57" s="610" t="s">
        <v>1961</v>
      </c>
      <c r="F57" s="627"/>
      <c r="G57" s="627"/>
      <c r="H57" s="627"/>
      <c r="I57" s="627"/>
      <c r="J57" s="627"/>
      <c r="K57" s="627"/>
      <c r="L57" s="612"/>
      <c r="M57" s="57"/>
      <c r="N57" s="283"/>
      <c r="O57" s="283"/>
      <c r="P57" s="283"/>
      <c r="Q57" s="380"/>
      <c r="R57" s="380"/>
      <c r="S57" s="10"/>
      <c r="T57" s="283"/>
      <c r="U57" s="130"/>
      <c r="V57" s="10"/>
      <c r="W57" s="10"/>
      <c r="X57" s="10"/>
      <c r="Y57" s="10"/>
      <c r="Z57" s="10"/>
      <c r="AA57" s="10"/>
      <c r="AB57" s="10"/>
      <c r="AC57" s="12"/>
      <c r="AD57" s="12"/>
      <c r="AE57" s="28"/>
      <c r="AF57" s="10"/>
      <c r="AG57" s="24"/>
      <c r="AH57" s="180" t="s">
        <v>1287</v>
      </c>
      <c r="AI57" s="111"/>
      <c r="AJ57" s="307"/>
      <c r="AK57" s="307"/>
      <c r="AL57" s="307"/>
      <c r="AM57" s="307"/>
      <c r="AN57" s="307"/>
      <c r="AO57" s="354" t="s">
        <v>1757</v>
      </c>
      <c r="AP57" s="354">
        <f>$AP$37</f>
        <v>0.97</v>
      </c>
      <c r="AQ57" s="41">
        <f>ROUND(ROUND(Q56*$AF$44,0)*AP57,0)</f>
        <v>449</v>
      </c>
      <c r="AR57" s="23"/>
    </row>
    <row r="58" spans="1:44" ht="16.5" customHeight="1">
      <c r="A58" s="14">
        <v>54</v>
      </c>
      <c r="B58" s="15">
        <v>8457</v>
      </c>
      <c r="C58" s="80" t="s">
        <v>1878</v>
      </c>
      <c r="D58" s="628"/>
      <c r="E58" s="610"/>
      <c r="F58" s="627"/>
      <c r="G58" s="627"/>
      <c r="H58" s="627"/>
      <c r="I58" s="627"/>
      <c r="J58" s="627"/>
      <c r="K58" s="627"/>
      <c r="L58" s="612"/>
      <c r="M58" s="57"/>
      <c r="N58" s="283"/>
      <c r="O58" s="283"/>
      <c r="P58" s="283"/>
      <c r="Q58" s="328"/>
      <c r="R58" s="328"/>
      <c r="S58" s="283"/>
      <c r="T58" s="283"/>
      <c r="U58" s="128" t="s">
        <v>1800</v>
      </c>
      <c r="V58" s="2"/>
      <c r="W58" s="2"/>
      <c r="X58" s="21"/>
      <c r="Y58" s="21"/>
      <c r="Z58" s="21"/>
      <c r="AA58" s="21"/>
      <c r="AB58" s="21"/>
      <c r="AC58" s="84"/>
      <c r="AD58" s="84"/>
      <c r="AE58" s="57"/>
      <c r="AF58" s="283"/>
      <c r="AG58" s="284"/>
      <c r="AH58" s="181"/>
      <c r="AI58" s="110"/>
      <c r="AJ58" s="307"/>
      <c r="AK58" s="307"/>
      <c r="AL58" s="307"/>
      <c r="AM58" s="307"/>
      <c r="AN58" s="307"/>
      <c r="AO58" s="530"/>
      <c r="AP58" s="530"/>
      <c r="AQ58" s="41">
        <f>ROUND(ROUND(Q56*AC59,0)*$AF$44,0)</f>
        <v>449</v>
      </c>
      <c r="AR58" s="53"/>
    </row>
    <row r="59" spans="1:44" ht="17.25" customHeight="1">
      <c r="A59" s="14">
        <v>54</v>
      </c>
      <c r="B59" s="15">
        <v>8512</v>
      </c>
      <c r="C59" s="16" t="s">
        <v>1879</v>
      </c>
      <c r="E59" s="610"/>
      <c r="F59" s="627"/>
      <c r="G59" s="627"/>
      <c r="H59" s="627"/>
      <c r="I59" s="627"/>
      <c r="J59" s="627"/>
      <c r="K59" s="627"/>
      <c r="L59" s="612"/>
      <c r="M59" s="44"/>
      <c r="N59" s="25"/>
      <c r="O59" s="25"/>
      <c r="P59" s="25"/>
      <c r="Q59" s="329"/>
      <c r="R59" s="329"/>
      <c r="S59" s="25"/>
      <c r="T59" s="25"/>
      <c r="U59" s="129" t="s">
        <v>689</v>
      </c>
      <c r="V59" s="305"/>
      <c r="W59" s="305"/>
      <c r="X59" s="25"/>
      <c r="Y59" s="25"/>
      <c r="Z59" s="25"/>
      <c r="AA59" s="25"/>
      <c r="AB59" s="355" t="s">
        <v>1757</v>
      </c>
      <c r="AC59" s="574">
        <f>$AI$7</f>
        <v>0.97</v>
      </c>
      <c r="AD59" s="591"/>
      <c r="AE59" s="303"/>
      <c r="AF59" s="30"/>
      <c r="AG59" s="401"/>
      <c r="AH59" s="180" t="s">
        <v>1287</v>
      </c>
      <c r="AI59" s="111"/>
      <c r="AJ59" s="307"/>
      <c r="AK59" s="307"/>
      <c r="AL59" s="307"/>
      <c r="AM59" s="307"/>
      <c r="AN59" s="307"/>
      <c r="AO59" s="354" t="s">
        <v>1757</v>
      </c>
      <c r="AP59" s="354">
        <f>$AP$37</f>
        <v>0.97</v>
      </c>
      <c r="AQ59" s="41">
        <f>ROUND(ROUND(ROUND(Q56*AC59,0)*$AF$44,0)*AP59,0)</f>
        <v>436</v>
      </c>
      <c r="AR59" s="53"/>
    </row>
    <row r="60" spans="1:44" ht="16.5" customHeight="1">
      <c r="A60" s="14">
        <v>54</v>
      </c>
      <c r="B60" s="15">
        <v>8465</v>
      </c>
      <c r="C60" s="80" t="s">
        <v>1880</v>
      </c>
      <c r="D60" s="115"/>
      <c r="E60" s="303" t="s">
        <v>1962</v>
      </c>
      <c r="F60" s="464"/>
      <c r="G60" s="464"/>
      <c r="H60" s="154"/>
      <c r="I60" s="154"/>
      <c r="J60" s="154"/>
      <c r="K60" s="154"/>
      <c r="L60" s="155"/>
      <c r="M60" s="57" t="s">
        <v>690</v>
      </c>
      <c r="N60" s="283"/>
      <c r="O60" s="283"/>
      <c r="P60" s="283"/>
      <c r="Q60" s="616">
        <f>'地域福祉施設'!Q60</f>
        <v>733</v>
      </c>
      <c r="R60" s="616"/>
      <c r="S60" s="10" t="s">
        <v>1249</v>
      </c>
      <c r="T60" s="283"/>
      <c r="U60" s="130"/>
      <c r="V60" s="10"/>
      <c r="W60" s="10"/>
      <c r="X60" s="10"/>
      <c r="Y60" s="10"/>
      <c r="Z60" s="10"/>
      <c r="AA60" s="10"/>
      <c r="AB60" s="12"/>
      <c r="AC60" s="12"/>
      <c r="AD60" s="12"/>
      <c r="AE60" s="28"/>
      <c r="AF60" s="10"/>
      <c r="AG60" s="24"/>
      <c r="AH60" s="180"/>
      <c r="AI60" s="111"/>
      <c r="AJ60" s="307"/>
      <c r="AK60" s="307"/>
      <c r="AL60" s="307"/>
      <c r="AM60" s="307"/>
      <c r="AN60" s="307"/>
      <c r="AO60" s="354"/>
      <c r="AP60" s="354"/>
      <c r="AQ60" s="41">
        <f>ROUND(Q60*$AF$44,0)</f>
        <v>513</v>
      </c>
      <c r="AR60" s="53"/>
    </row>
    <row r="61" spans="1:44" ht="17.25" customHeight="1">
      <c r="A61" s="14">
        <v>54</v>
      </c>
      <c r="B61" s="15">
        <v>8513</v>
      </c>
      <c r="C61" s="16" t="s">
        <v>1881</v>
      </c>
      <c r="E61" s="465"/>
      <c r="F61" s="464"/>
      <c r="G61" s="464"/>
      <c r="H61" s="154"/>
      <c r="I61" s="154"/>
      <c r="J61" s="154"/>
      <c r="K61" s="154"/>
      <c r="L61" s="155"/>
      <c r="M61" s="57"/>
      <c r="N61" s="283"/>
      <c r="O61" s="283"/>
      <c r="P61" s="283"/>
      <c r="Q61" s="380"/>
      <c r="R61" s="380"/>
      <c r="S61" s="10"/>
      <c r="T61" s="283"/>
      <c r="U61" s="130"/>
      <c r="V61" s="10"/>
      <c r="W61" s="10"/>
      <c r="X61" s="10"/>
      <c r="Y61" s="10"/>
      <c r="Z61" s="10"/>
      <c r="AA61" s="10"/>
      <c r="AB61" s="10"/>
      <c r="AC61" s="12"/>
      <c r="AD61" s="12"/>
      <c r="AE61" s="28"/>
      <c r="AF61" s="10"/>
      <c r="AG61" s="24"/>
      <c r="AH61" s="180" t="s">
        <v>1287</v>
      </c>
      <c r="AI61" s="111"/>
      <c r="AJ61" s="307"/>
      <c r="AK61" s="307"/>
      <c r="AL61" s="307"/>
      <c r="AM61" s="307"/>
      <c r="AN61" s="307"/>
      <c r="AO61" s="354" t="s">
        <v>1757</v>
      </c>
      <c r="AP61" s="354">
        <f>$AP$37</f>
        <v>0.97</v>
      </c>
      <c r="AQ61" s="41">
        <f>ROUND(ROUND(Q60*$AF$44,0)*AP61,0)</f>
        <v>498</v>
      </c>
      <c r="AR61" s="23"/>
    </row>
    <row r="62" spans="1:44" ht="16.5" customHeight="1">
      <c r="A62" s="14">
        <v>54</v>
      </c>
      <c r="B62" s="15">
        <v>8467</v>
      </c>
      <c r="C62" s="80" t="s">
        <v>1882</v>
      </c>
      <c r="D62" s="115"/>
      <c r="E62" s="465"/>
      <c r="F62" s="464"/>
      <c r="G62" s="464"/>
      <c r="H62" s="391"/>
      <c r="I62" s="391"/>
      <c r="J62" s="391"/>
      <c r="K62" s="391"/>
      <c r="L62" s="392"/>
      <c r="M62" s="57"/>
      <c r="N62" s="283"/>
      <c r="O62" s="283"/>
      <c r="P62" s="283"/>
      <c r="Q62" s="328"/>
      <c r="R62" s="328"/>
      <c r="S62" s="283"/>
      <c r="T62" s="283"/>
      <c r="U62" s="128" t="s">
        <v>1800</v>
      </c>
      <c r="V62" s="2"/>
      <c r="W62" s="2"/>
      <c r="X62" s="21"/>
      <c r="Y62" s="21"/>
      <c r="Z62" s="21"/>
      <c r="AA62" s="21"/>
      <c r="AB62" s="21"/>
      <c r="AC62" s="84"/>
      <c r="AD62" s="84"/>
      <c r="AE62" s="57"/>
      <c r="AF62" s="283"/>
      <c r="AG62" s="284"/>
      <c r="AH62" s="181"/>
      <c r="AI62" s="110"/>
      <c r="AJ62" s="307"/>
      <c r="AK62" s="307"/>
      <c r="AL62" s="307"/>
      <c r="AM62" s="307"/>
      <c r="AN62" s="307"/>
      <c r="AO62" s="530"/>
      <c r="AP62" s="530"/>
      <c r="AQ62" s="41">
        <f>ROUND(ROUND(Q60*AC63,0)*$AF$44,0)</f>
        <v>498</v>
      </c>
      <c r="AR62" s="53"/>
    </row>
    <row r="63" spans="1:44" ht="17.25" customHeight="1">
      <c r="A63" s="14">
        <v>54</v>
      </c>
      <c r="B63" s="15">
        <v>8514</v>
      </c>
      <c r="C63" s="16" t="s">
        <v>1883</v>
      </c>
      <c r="E63" s="465"/>
      <c r="F63" s="464"/>
      <c r="G63" s="464"/>
      <c r="H63" s="308"/>
      <c r="I63" s="471"/>
      <c r="J63" s="471"/>
      <c r="K63" s="471"/>
      <c r="L63" s="472"/>
      <c r="M63" s="44"/>
      <c r="N63" s="25"/>
      <c r="O63" s="25"/>
      <c r="P63" s="25"/>
      <c r="Q63" s="329"/>
      <c r="R63" s="329"/>
      <c r="S63" s="25"/>
      <c r="T63" s="25"/>
      <c r="U63" s="129" t="s">
        <v>689</v>
      </c>
      <c r="V63" s="305"/>
      <c r="W63" s="305"/>
      <c r="X63" s="25"/>
      <c r="Y63" s="25"/>
      <c r="Z63" s="25"/>
      <c r="AA63" s="25"/>
      <c r="AB63" s="355" t="s">
        <v>1757</v>
      </c>
      <c r="AC63" s="574">
        <f>$AI$7</f>
        <v>0.97</v>
      </c>
      <c r="AD63" s="591"/>
      <c r="AE63" s="303"/>
      <c r="AF63" s="30"/>
      <c r="AG63" s="401"/>
      <c r="AH63" s="180" t="s">
        <v>1287</v>
      </c>
      <c r="AI63" s="111"/>
      <c r="AJ63" s="307"/>
      <c r="AK63" s="307"/>
      <c r="AL63" s="307"/>
      <c r="AM63" s="307"/>
      <c r="AN63" s="307"/>
      <c r="AO63" s="354" t="s">
        <v>1757</v>
      </c>
      <c r="AP63" s="354">
        <f>$AP$37</f>
        <v>0.97</v>
      </c>
      <c r="AQ63" s="41">
        <f>ROUND(ROUND(ROUND(Q60*AC63,0)*$AF$44,0)*AP63,0)</f>
        <v>483</v>
      </c>
      <c r="AR63" s="53"/>
    </row>
    <row r="64" spans="1:44" ht="16.5" customHeight="1">
      <c r="A64" s="14">
        <v>54</v>
      </c>
      <c r="B64" s="15">
        <v>8475</v>
      </c>
      <c r="C64" s="80" t="s">
        <v>1884</v>
      </c>
      <c r="D64" s="115"/>
      <c r="E64" s="465"/>
      <c r="F64" s="464"/>
      <c r="G64" s="464"/>
      <c r="H64" s="471"/>
      <c r="I64" s="471"/>
      <c r="J64" s="471"/>
      <c r="K64" s="471"/>
      <c r="L64" s="472"/>
      <c r="M64" s="57" t="s">
        <v>691</v>
      </c>
      <c r="N64" s="283"/>
      <c r="O64" s="283"/>
      <c r="P64" s="283"/>
      <c r="Q64" s="616">
        <f>'地域福祉施設'!Q64</f>
        <v>806</v>
      </c>
      <c r="R64" s="616"/>
      <c r="S64" s="10" t="s">
        <v>1249</v>
      </c>
      <c r="T64" s="283"/>
      <c r="U64" s="130"/>
      <c r="V64" s="10"/>
      <c r="W64" s="10"/>
      <c r="X64" s="10"/>
      <c r="Y64" s="10"/>
      <c r="Z64" s="10"/>
      <c r="AA64" s="10"/>
      <c r="AB64" s="12"/>
      <c r="AC64" s="12"/>
      <c r="AD64" s="12"/>
      <c r="AE64" s="28"/>
      <c r="AF64" s="10"/>
      <c r="AG64" s="24"/>
      <c r="AH64" s="180"/>
      <c r="AI64" s="111"/>
      <c r="AJ64" s="307"/>
      <c r="AK64" s="307"/>
      <c r="AL64" s="307"/>
      <c r="AM64" s="307"/>
      <c r="AN64" s="307"/>
      <c r="AO64" s="354"/>
      <c r="AP64" s="354"/>
      <c r="AQ64" s="41">
        <f>ROUND(Q64*$AF$44,0)</f>
        <v>564</v>
      </c>
      <c r="AR64" s="53"/>
    </row>
    <row r="65" spans="1:44" ht="17.25" customHeight="1">
      <c r="A65" s="14">
        <v>54</v>
      </c>
      <c r="B65" s="15">
        <v>8515</v>
      </c>
      <c r="C65" s="16" t="s">
        <v>1885</v>
      </c>
      <c r="E65" s="465"/>
      <c r="F65" s="464"/>
      <c r="G65" s="464"/>
      <c r="H65" s="30"/>
      <c r="I65" s="469"/>
      <c r="J65" s="469"/>
      <c r="K65" s="469"/>
      <c r="L65" s="470"/>
      <c r="M65" s="57"/>
      <c r="N65" s="283"/>
      <c r="O65" s="283"/>
      <c r="P65" s="283"/>
      <c r="Q65" s="380"/>
      <c r="R65" s="380"/>
      <c r="S65" s="10"/>
      <c r="T65" s="283"/>
      <c r="U65" s="130"/>
      <c r="V65" s="10"/>
      <c r="W65" s="10"/>
      <c r="X65" s="10"/>
      <c r="Y65" s="10"/>
      <c r="Z65" s="10"/>
      <c r="AA65" s="10"/>
      <c r="AB65" s="10"/>
      <c r="AC65" s="12"/>
      <c r="AD65" s="12"/>
      <c r="AE65" s="28"/>
      <c r="AF65" s="10"/>
      <c r="AG65" s="24"/>
      <c r="AH65" s="180" t="s">
        <v>1287</v>
      </c>
      <c r="AI65" s="111"/>
      <c r="AJ65" s="307"/>
      <c r="AK65" s="307"/>
      <c r="AL65" s="307"/>
      <c r="AM65" s="307"/>
      <c r="AN65" s="307"/>
      <c r="AO65" s="354" t="s">
        <v>1757</v>
      </c>
      <c r="AP65" s="354">
        <f>$AP$37</f>
        <v>0.97</v>
      </c>
      <c r="AQ65" s="41">
        <f>ROUND(ROUND(Q64*$AF$44,0)*AP65,0)</f>
        <v>547</v>
      </c>
      <c r="AR65" s="23"/>
    </row>
    <row r="66" spans="1:44" ht="16.5" customHeight="1">
      <c r="A66" s="14">
        <v>54</v>
      </c>
      <c r="B66" s="15">
        <v>8477</v>
      </c>
      <c r="C66" s="80" t="s">
        <v>1886</v>
      </c>
      <c r="D66" s="115"/>
      <c r="E66" s="465"/>
      <c r="F66" s="464"/>
      <c r="G66" s="464"/>
      <c r="H66" s="283"/>
      <c r="I66" s="283"/>
      <c r="J66" s="283"/>
      <c r="K66" s="283"/>
      <c r="L66" s="284"/>
      <c r="M66" s="57"/>
      <c r="N66" s="283"/>
      <c r="O66" s="283"/>
      <c r="P66" s="283"/>
      <c r="Q66" s="328"/>
      <c r="R66" s="328"/>
      <c r="S66" s="283"/>
      <c r="T66" s="283"/>
      <c r="U66" s="128" t="s">
        <v>1800</v>
      </c>
      <c r="V66" s="2"/>
      <c r="W66" s="2"/>
      <c r="X66" s="21"/>
      <c r="Y66" s="21"/>
      <c r="Z66" s="21"/>
      <c r="AA66" s="21"/>
      <c r="AB66" s="21"/>
      <c r="AC66" s="84"/>
      <c r="AD66" s="84"/>
      <c r="AE66" s="57"/>
      <c r="AF66" s="283"/>
      <c r="AG66" s="284"/>
      <c r="AH66" s="181"/>
      <c r="AI66" s="110"/>
      <c r="AJ66" s="307"/>
      <c r="AK66" s="307"/>
      <c r="AL66" s="307"/>
      <c r="AM66" s="307"/>
      <c r="AN66" s="307"/>
      <c r="AO66" s="530"/>
      <c r="AP66" s="530"/>
      <c r="AQ66" s="41">
        <f>ROUND(ROUND(Q64*AC67,0)*$AF$44,0)</f>
        <v>547</v>
      </c>
      <c r="AR66" s="53"/>
    </row>
    <row r="67" spans="1:44" ht="17.25" customHeight="1">
      <c r="A67" s="14">
        <v>54</v>
      </c>
      <c r="B67" s="15">
        <v>8516</v>
      </c>
      <c r="C67" s="16" t="s">
        <v>1887</v>
      </c>
      <c r="E67" s="465"/>
      <c r="F67" s="464"/>
      <c r="G67" s="464"/>
      <c r="H67" s="391"/>
      <c r="I67" s="391"/>
      <c r="J67" s="391"/>
      <c r="K67" s="391"/>
      <c r="L67" s="392"/>
      <c r="M67" s="44"/>
      <c r="N67" s="25"/>
      <c r="O67" s="25"/>
      <c r="P67" s="25"/>
      <c r="Q67" s="329"/>
      <c r="R67" s="329"/>
      <c r="S67" s="25"/>
      <c r="T67" s="25"/>
      <c r="U67" s="129" t="s">
        <v>689</v>
      </c>
      <c r="V67" s="305"/>
      <c r="W67" s="305"/>
      <c r="X67" s="25"/>
      <c r="Y67" s="25"/>
      <c r="Z67" s="25"/>
      <c r="AA67" s="25"/>
      <c r="AB67" s="355" t="s">
        <v>1757</v>
      </c>
      <c r="AC67" s="574">
        <f>$AI$7</f>
        <v>0.97</v>
      </c>
      <c r="AD67" s="591"/>
      <c r="AE67" s="303"/>
      <c r="AF67" s="30"/>
      <c r="AG67" s="401"/>
      <c r="AH67" s="180" t="s">
        <v>1287</v>
      </c>
      <c r="AI67" s="111"/>
      <c r="AJ67" s="307"/>
      <c r="AK67" s="307"/>
      <c r="AL67" s="307"/>
      <c r="AM67" s="307"/>
      <c r="AN67" s="307"/>
      <c r="AO67" s="354" t="s">
        <v>1757</v>
      </c>
      <c r="AP67" s="354">
        <f>$AP$37</f>
        <v>0.97</v>
      </c>
      <c r="AQ67" s="41">
        <f>ROUND(ROUND(ROUND(Q64*AC67,0)*$AF$44,0)*AP67,0)</f>
        <v>531</v>
      </c>
      <c r="AR67" s="53"/>
    </row>
    <row r="68" spans="1:44" ht="16.5" customHeight="1">
      <c r="A68" s="14">
        <v>54</v>
      </c>
      <c r="B68" s="15">
        <v>8485</v>
      </c>
      <c r="C68" s="80" t="s">
        <v>1888</v>
      </c>
      <c r="D68" s="115"/>
      <c r="E68" s="465"/>
      <c r="F68" s="464"/>
      <c r="G68" s="464"/>
      <c r="H68" s="283"/>
      <c r="I68" s="283"/>
      <c r="J68" s="283"/>
      <c r="K68" s="283"/>
      <c r="L68" s="284"/>
      <c r="M68" s="57" t="s">
        <v>692</v>
      </c>
      <c r="N68" s="283"/>
      <c r="O68" s="283"/>
      <c r="P68" s="283"/>
      <c r="Q68" s="616">
        <f>'地域福祉施設'!Q68</f>
        <v>876</v>
      </c>
      <c r="R68" s="616"/>
      <c r="S68" s="10" t="s">
        <v>1249</v>
      </c>
      <c r="T68" s="283"/>
      <c r="U68" s="130"/>
      <c r="V68" s="10"/>
      <c r="W68" s="10"/>
      <c r="X68" s="10"/>
      <c r="Y68" s="10"/>
      <c r="Z68" s="10"/>
      <c r="AA68" s="10"/>
      <c r="AB68" s="12"/>
      <c r="AC68" s="12"/>
      <c r="AD68" s="12"/>
      <c r="AE68" s="28"/>
      <c r="AF68" s="10"/>
      <c r="AG68" s="24"/>
      <c r="AH68" s="180"/>
      <c r="AI68" s="111"/>
      <c r="AJ68" s="307"/>
      <c r="AK68" s="307"/>
      <c r="AL68" s="307"/>
      <c r="AM68" s="307"/>
      <c r="AN68" s="307"/>
      <c r="AO68" s="354"/>
      <c r="AP68" s="354"/>
      <c r="AQ68" s="41">
        <f>ROUND(Q68*$AF$44,0)</f>
        <v>613</v>
      </c>
      <c r="AR68" s="53"/>
    </row>
    <row r="69" spans="1:44" ht="17.25" customHeight="1">
      <c r="A69" s="14">
        <v>54</v>
      </c>
      <c r="B69" s="15">
        <v>8517</v>
      </c>
      <c r="C69" s="16" t="s">
        <v>1889</v>
      </c>
      <c r="E69" s="465"/>
      <c r="F69" s="464"/>
      <c r="G69" s="464"/>
      <c r="H69" s="30"/>
      <c r="I69" s="469"/>
      <c r="J69" s="469"/>
      <c r="K69" s="469"/>
      <c r="L69" s="470"/>
      <c r="M69" s="57"/>
      <c r="N69" s="283"/>
      <c r="O69" s="283"/>
      <c r="P69" s="283"/>
      <c r="Q69" s="380"/>
      <c r="R69" s="380"/>
      <c r="S69" s="10"/>
      <c r="T69" s="283"/>
      <c r="U69" s="130"/>
      <c r="V69" s="10"/>
      <c r="W69" s="10"/>
      <c r="X69" s="10"/>
      <c r="Y69" s="10"/>
      <c r="Z69" s="10"/>
      <c r="AA69" s="10"/>
      <c r="AB69" s="10"/>
      <c r="AC69" s="12"/>
      <c r="AD69" s="12"/>
      <c r="AE69" s="28"/>
      <c r="AF69" s="10"/>
      <c r="AG69" s="24"/>
      <c r="AH69" s="180" t="s">
        <v>1287</v>
      </c>
      <c r="AI69" s="111"/>
      <c r="AJ69" s="307"/>
      <c r="AK69" s="307"/>
      <c r="AL69" s="307"/>
      <c r="AM69" s="307"/>
      <c r="AN69" s="307"/>
      <c r="AO69" s="354" t="s">
        <v>1757</v>
      </c>
      <c r="AP69" s="354">
        <f>$AP$37</f>
        <v>0.97</v>
      </c>
      <c r="AQ69" s="41">
        <f>ROUND(ROUND(Q68*$AF$44,0)*AP69,0)</f>
        <v>595</v>
      </c>
      <c r="AR69" s="23"/>
    </row>
    <row r="70" spans="1:44" ht="16.5" customHeight="1">
      <c r="A70" s="14">
        <v>54</v>
      </c>
      <c r="B70" s="15">
        <v>8487</v>
      </c>
      <c r="C70" s="80" t="s">
        <v>1890</v>
      </c>
      <c r="D70" s="115"/>
      <c r="E70" s="465"/>
      <c r="F70" s="464"/>
      <c r="G70" s="464"/>
      <c r="H70" s="283"/>
      <c r="I70" s="283"/>
      <c r="J70" s="283"/>
      <c r="K70" s="283"/>
      <c r="L70" s="284"/>
      <c r="M70" s="57"/>
      <c r="N70" s="283"/>
      <c r="O70" s="283"/>
      <c r="P70" s="283"/>
      <c r="Q70" s="328"/>
      <c r="R70" s="328"/>
      <c r="S70" s="283"/>
      <c r="T70" s="283"/>
      <c r="U70" s="128" t="s">
        <v>1800</v>
      </c>
      <c r="V70" s="2"/>
      <c r="W70" s="2"/>
      <c r="X70" s="21"/>
      <c r="Y70" s="21"/>
      <c r="Z70" s="21"/>
      <c r="AA70" s="21"/>
      <c r="AB70" s="21"/>
      <c r="AC70" s="84"/>
      <c r="AD70" s="84"/>
      <c r="AE70" s="57"/>
      <c r="AF70" s="283"/>
      <c r="AG70" s="284"/>
      <c r="AH70" s="181"/>
      <c r="AI70" s="110"/>
      <c r="AJ70" s="307"/>
      <c r="AK70" s="307"/>
      <c r="AL70" s="307"/>
      <c r="AM70" s="307"/>
      <c r="AN70" s="307"/>
      <c r="AO70" s="530"/>
      <c r="AP70" s="530"/>
      <c r="AQ70" s="41">
        <f>ROUND(ROUND(Q68*AC71,0)*$AF$44,0)</f>
        <v>595</v>
      </c>
      <c r="AR70" s="53"/>
    </row>
    <row r="71" spans="1:44" ht="17.25" customHeight="1">
      <c r="A71" s="14">
        <v>54</v>
      </c>
      <c r="B71" s="15">
        <v>8518</v>
      </c>
      <c r="C71" s="16" t="s">
        <v>1891</v>
      </c>
      <c r="E71" s="465"/>
      <c r="F71" s="464"/>
      <c r="G71" s="464"/>
      <c r="H71" s="391"/>
      <c r="I71" s="391"/>
      <c r="J71" s="391"/>
      <c r="K71" s="391"/>
      <c r="L71" s="392"/>
      <c r="M71" s="44"/>
      <c r="N71" s="25"/>
      <c r="O71" s="25"/>
      <c r="P71" s="25"/>
      <c r="Q71" s="329"/>
      <c r="R71" s="329"/>
      <c r="S71" s="25"/>
      <c r="T71" s="25"/>
      <c r="U71" s="129" t="s">
        <v>689</v>
      </c>
      <c r="V71" s="305"/>
      <c r="W71" s="305"/>
      <c r="X71" s="25"/>
      <c r="Y71" s="25"/>
      <c r="Z71" s="25"/>
      <c r="AA71" s="25"/>
      <c r="AB71" s="355" t="s">
        <v>1757</v>
      </c>
      <c r="AC71" s="574">
        <f>$AI$7</f>
        <v>0.97</v>
      </c>
      <c r="AD71" s="591"/>
      <c r="AE71" s="303"/>
      <c r="AF71" s="30"/>
      <c r="AG71" s="401"/>
      <c r="AH71" s="180" t="s">
        <v>1287</v>
      </c>
      <c r="AI71" s="111"/>
      <c r="AJ71" s="307"/>
      <c r="AK71" s="307"/>
      <c r="AL71" s="307"/>
      <c r="AM71" s="307"/>
      <c r="AN71" s="307"/>
      <c r="AO71" s="354" t="s">
        <v>1757</v>
      </c>
      <c r="AP71" s="354">
        <f>$AP$37</f>
        <v>0.97</v>
      </c>
      <c r="AQ71" s="41">
        <f>ROUND(ROUND(ROUND(Q68*AC71,0)*$AF$44,0)*AP71,0)</f>
        <v>577</v>
      </c>
      <c r="AR71" s="53"/>
    </row>
    <row r="72" spans="1:44" ht="16.5" customHeight="1">
      <c r="A72" s="14">
        <v>54</v>
      </c>
      <c r="B72" s="15">
        <v>8495</v>
      </c>
      <c r="C72" s="80" t="s">
        <v>1892</v>
      </c>
      <c r="D72" s="115"/>
      <c r="E72" s="465"/>
      <c r="F72" s="464"/>
      <c r="G72" s="464"/>
      <c r="H72" s="283"/>
      <c r="I72" s="283"/>
      <c r="J72" s="283"/>
      <c r="K72" s="283"/>
      <c r="L72" s="284"/>
      <c r="M72" s="57" t="s">
        <v>693</v>
      </c>
      <c r="N72" s="283"/>
      <c r="O72" s="283"/>
      <c r="P72" s="283"/>
      <c r="Q72" s="616">
        <f>'地域福祉施設'!Q72</f>
        <v>946</v>
      </c>
      <c r="R72" s="616"/>
      <c r="S72" s="10" t="s">
        <v>1249</v>
      </c>
      <c r="T72" s="283"/>
      <c r="U72" s="130"/>
      <c r="V72" s="10"/>
      <c r="W72" s="10"/>
      <c r="X72" s="10"/>
      <c r="Y72" s="10"/>
      <c r="Z72" s="10"/>
      <c r="AA72" s="10"/>
      <c r="AB72" s="12"/>
      <c r="AC72" s="12"/>
      <c r="AD72" s="12"/>
      <c r="AE72" s="28"/>
      <c r="AF72" s="10"/>
      <c r="AG72" s="24"/>
      <c r="AH72" s="180"/>
      <c r="AI72" s="111"/>
      <c r="AJ72" s="307"/>
      <c r="AK72" s="307"/>
      <c r="AL72" s="307"/>
      <c r="AM72" s="307"/>
      <c r="AN72" s="307"/>
      <c r="AO72" s="354"/>
      <c r="AP72" s="354"/>
      <c r="AQ72" s="41">
        <f>ROUND(Q72*$AF$44,0)</f>
        <v>662</v>
      </c>
      <c r="AR72" s="53"/>
    </row>
    <row r="73" spans="1:44" ht="17.25" customHeight="1">
      <c r="A73" s="14">
        <v>54</v>
      </c>
      <c r="B73" s="15">
        <v>8519</v>
      </c>
      <c r="C73" s="16" t="s">
        <v>1893</v>
      </c>
      <c r="E73" s="465"/>
      <c r="F73" s="464"/>
      <c r="G73" s="464"/>
      <c r="H73" s="30"/>
      <c r="I73" s="469"/>
      <c r="J73" s="469"/>
      <c r="K73" s="469"/>
      <c r="L73" s="470"/>
      <c r="M73" s="57"/>
      <c r="N73" s="283"/>
      <c r="O73" s="283"/>
      <c r="P73" s="283"/>
      <c r="Q73" s="380"/>
      <c r="R73" s="380"/>
      <c r="S73" s="10"/>
      <c r="T73" s="283"/>
      <c r="U73" s="130"/>
      <c r="V73" s="10"/>
      <c r="W73" s="10"/>
      <c r="X73" s="10"/>
      <c r="Y73" s="10"/>
      <c r="Z73" s="10"/>
      <c r="AA73" s="10"/>
      <c r="AB73" s="10"/>
      <c r="AC73" s="12"/>
      <c r="AD73" s="12"/>
      <c r="AE73" s="28"/>
      <c r="AF73" s="10"/>
      <c r="AG73" s="24"/>
      <c r="AH73" s="180" t="s">
        <v>1287</v>
      </c>
      <c r="AI73" s="111"/>
      <c r="AJ73" s="307"/>
      <c r="AK73" s="307"/>
      <c r="AL73" s="307"/>
      <c r="AM73" s="307"/>
      <c r="AN73" s="307"/>
      <c r="AO73" s="354" t="s">
        <v>1757</v>
      </c>
      <c r="AP73" s="354">
        <f>$AP$37</f>
        <v>0.97</v>
      </c>
      <c r="AQ73" s="41">
        <f>ROUND(ROUND(Q72*$AF$44,0)*AP73,0)</f>
        <v>642</v>
      </c>
      <c r="AR73" s="23"/>
    </row>
    <row r="74" spans="1:44" ht="16.5" customHeight="1">
      <c r="A74" s="14">
        <v>54</v>
      </c>
      <c r="B74" s="15">
        <v>8497</v>
      </c>
      <c r="C74" s="80" t="s">
        <v>1894</v>
      </c>
      <c r="D74" s="115"/>
      <c r="E74" s="465"/>
      <c r="F74" s="464"/>
      <c r="G74" s="464"/>
      <c r="H74" s="283"/>
      <c r="I74" s="283"/>
      <c r="J74" s="283"/>
      <c r="K74" s="283"/>
      <c r="L74" s="284"/>
      <c r="M74" s="57"/>
      <c r="N74" s="283"/>
      <c r="O74" s="283"/>
      <c r="P74" s="283"/>
      <c r="Q74" s="328"/>
      <c r="R74" s="328"/>
      <c r="S74" s="283"/>
      <c r="T74" s="283"/>
      <c r="U74" s="128" t="s">
        <v>1800</v>
      </c>
      <c r="V74" s="2"/>
      <c r="W74" s="2"/>
      <c r="X74" s="21"/>
      <c r="Y74" s="21"/>
      <c r="Z74" s="21"/>
      <c r="AA74" s="21"/>
      <c r="AB74" s="21"/>
      <c r="AC74" s="84"/>
      <c r="AD74" s="84"/>
      <c r="AE74" s="57"/>
      <c r="AF74" s="283"/>
      <c r="AG74" s="284"/>
      <c r="AH74" s="181"/>
      <c r="AI74" s="110"/>
      <c r="AJ74" s="307"/>
      <c r="AK74" s="307"/>
      <c r="AL74" s="307"/>
      <c r="AM74" s="307"/>
      <c r="AN74" s="307"/>
      <c r="AO74" s="530"/>
      <c r="AP74" s="530"/>
      <c r="AQ74" s="41">
        <f>ROUND(ROUND(Q72*AC75,0)*$AF$44,0)</f>
        <v>643</v>
      </c>
      <c r="AR74" s="53"/>
    </row>
    <row r="75" spans="1:44" ht="17.25" customHeight="1">
      <c r="A75" s="14">
        <v>54</v>
      </c>
      <c r="B75" s="14">
        <v>8520</v>
      </c>
      <c r="C75" s="16" t="s">
        <v>1895</v>
      </c>
      <c r="D75" s="443"/>
      <c r="E75" s="473"/>
      <c r="F75" s="474"/>
      <c r="G75" s="474"/>
      <c r="H75" s="394"/>
      <c r="I75" s="394"/>
      <c r="J75" s="394"/>
      <c r="K75" s="394"/>
      <c r="L75" s="395"/>
      <c r="M75" s="44"/>
      <c r="N75" s="25"/>
      <c r="O75" s="25"/>
      <c r="P75" s="25"/>
      <c r="Q75" s="329"/>
      <c r="R75" s="329"/>
      <c r="S75" s="25"/>
      <c r="T75" s="25"/>
      <c r="U75" s="129" t="s">
        <v>689</v>
      </c>
      <c r="V75" s="305"/>
      <c r="W75" s="305"/>
      <c r="X75" s="25"/>
      <c r="Y75" s="25"/>
      <c r="Z75" s="25"/>
      <c r="AA75" s="25"/>
      <c r="AB75" s="355" t="s">
        <v>1757</v>
      </c>
      <c r="AC75" s="574">
        <f>$AI$7</f>
        <v>0.97</v>
      </c>
      <c r="AD75" s="591"/>
      <c r="AE75" s="31"/>
      <c r="AF75" s="32"/>
      <c r="AG75" s="34"/>
      <c r="AH75" s="180" t="s">
        <v>1287</v>
      </c>
      <c r="AI75" s="111"/>
      <c r="AJ75" s="307"/>
      <c r="AK75" s="307"/>
      <c r="AL75" s="307"/>
      <c r="AM75" s="307"/>
      <c r="AN75" s="307"/>
      <c r="AO75" s="354" t="s">
        <v>1757</v>
      </c>
      <c r="AP75" s="354">
        <f>$AP$37</f>
        <v>0.97</v>
      </c>
      <c r="AQ75" s="41">
        <f>ROUND(ROUND(ROUND(Q72*AC75,0)*$AF$44,0)*AP75,0)</f>
        <v>624</v>
      </c>
      <c r="AR75" s="61"/>
    </row>
    <row r="76" spans="1:44" ht="18" customHeight="1">
      <c r="A76" s="14">
        <v>54</v>
      </c>
      <c r="B76" s="15">
        <v>8351</v>
      </c>
      <c r="C76" s="80" t="s">
        <v>1066</v>
      </c>
      <c r="D76" s="634" t="s">
        <v>177</v>
      </c>
      <c r="E76" s="109" t="s">
        <v>696</v>
      </c>
      <c r="F76" s="118"/>
      <c r="G76" s="429"/>
      <c r="H76" s="109" t="s">
        <v>2045</v>
      </c>
      <c r="I76" s="21"/>
      <c r="J76" s="21"/>
      <c r="K76" s="21"/>
      <c r="L76" s="89"/>
      <c r="M76" s="43" t="s">
        <v>1282</v>
      </c>
      <c r="N76" s="21"/>
      <c r="O76" s="21"/>
      <c r="P76" s="21"/>
      <c r="Q76" s="616">
        <f>'地域福祉施設'!Q76</f>
        <v>742</v>
      </c>
      <c r="R76" s="616"/>
      <c r="S76" s="2" t="s">
        <v>1249</v>
      </c>
      <c r="T76" s="21"/>
      <c r="U76" s="185"/>
      <c r="V76" s="365"/>
      <c r="W76" s="365"/>
      <c r="X76" s="365"/>
      <c r="Y76" s="365"/>
      <c r="Z76" s="365"/>
      <c r="AA76" s="365"/>
      <c r="AB76" s="365"/>
      <c r="AC76" s="403"/>
      <c r="AD76" s="403"/>
      <c r="AE76" s="365"/>
      <c r="AF76" s="365"/>
      <c r="AG76" s="365"/>
      <c r="AH76" s="105"/>
      <c r="AI76" s="365"/>
      <c r="AJ76" s="365"/>
      <c r="AK76" s="55"/>
      <c r="AL76" s="20"/>
      <c r="AM76" s="2"/>
      <c r="AN76" s="2"/>
      <c r="AO76" s="186"/>
      <c r="AP76" s="187"/>
      <c r="AQ76" s="41">
        <f>ROUND(Q76*$AN$84,0)</f>
        <v>519</v>
      </c>
      <c r="AR76" s="29" t="s">
        <v>676</v>
      </c>
    </row>
    <row r="77" spans="1:44" ht="18" customHeight="1">
      <c r="A77" s="14">
        <v>54</v>
      </c>
      <c r="B77" s="15">
        <v>8353</v>
      </c>
      <c r="C77" s="80" t="s">
        <v>1067</v>
      </c>
      <c r="D77" s="634"/>
      <c r="E77" s="610" t="s">
        <v>1965</v>
      </c>
      <c r="F77" s="635"/>
      <c r="G77" s="636"/>
      <c r="H77" s="610" t="s">
        <v>1966</v>
      </c>
      <c r="I77" s="632"/>
      <c r="J77" s="632"/>
      <c r="K77" s="632"/>
      <c r="L77" s="557"/>
      <c r="M77" s="57"/>
      <c r="N77" s="283"/>
      <c r="O77" s="283"/>
      <c r="P77" s="283"/>
      <c r="Q77" s="328"/>
      <c r="R77" s="328"/>
      <c r="S77" s="283"/>
      <c r="T77" s="283"/>
      <c r="U77" s="182" t="s">
        <v>677</v>
      </c>
      <c r="V77" s="184"/>
      <c r="W77" s="184"/>
      <c r="X77" s="184"/>
      <c r="Y77" s="184"/>
      <c r="Z77" s="184"/>
      <c r="AA77" s="184"/>
      <c r="AB77" s="365"/>
      <c r="AC77" s="365"/>
      <c r="AD77" s="365"/>
      <c r="AE77" s="365"/>
      <c r="AF77" s="365"/>
      <c r="AG77" s="365"/>
      <c r="AH77" s="353" t="s">
        <v>1757</v>
      </c>
      <c r="AI77" s="530">
        <f>$AI$7</f>
        <v>0.97</v>
      </c>
      <c r="AJ77" s="643"/>
      <c r="AK77" s="55"/>
      <c r="AL77" s="570" t="s">
        <v>1136</v>
      </c>
      <c r="AM77" s="571"/>
      <c r="AN77" s="571"/>
      <c r="AO77" s="542"/>
      <c r="AP77" s="636"/>
      <c r="AQ77" s="41">
        <f>ROUND(ROUND(Q76*AI77,0)*$AN$84,0)</f>
        <v>504</v>
      </c>
      <c r="AR77" s="53"/>
    </row>
    <row r="78" spans="1:44" ht="18" customHeight="1">
      <c r="A78" s="14">
        <v>54</v>
      </c>
      <c r="B78" s="15">
        <v>8361</v>
      </c>
      <c r="C78" s="80" t="s">
        <v>1068</v>
      </c>
      <c r="D78" s="634"/>
      <c r="E78" s="637"/>
      <c r="F78" s="635"/>
      <c r="G78" s="636"/>
      <c r="H78" s="633"/>
      <c r="I78" s="632"/>
      <c r="J78" s="632"/>
      <c r="K78" s="632"/>
      <c r="L78" s="557"/>
      <c r="M78" s="43" t="s">
        <v>753</v>
      </c>
      <c r="N78" s="21"/>
      <c r="O78" s="21"/>
      <c r="P78" s="21"/>
      <c r="Q78" s="616">
        <f>'地域福祉施設'!Q78</f>
        <v>808</v>
      </c>
      <c r="R78" s="616"/>
      <c r="S78" s="2" t="s">
        <v>1249</v>
      </c>
      <c r="T78" s="89"/>
      <c r="U78" s="185"/>
      <c r="V78" s="365"/>
      <c r="W78" s="365"/>
      <c r="X78" s="365"/>
      <c r="Y78" s="365"/>
      <c r="Z78" s="365"/>
      <c r="AA78" s="365"/>
      <c r="AB78" s="365"/>
      <c r="AC78" s="365"/>
      <c r="AD78" s="365"/>
      <c r="AE78" s="365"/>
      <c r="AF78" s="365"/>
      <c r="AG78" s="365"/>
      <c r="AH78" s="365"/>
      <c r="AI78" s="403"/>
      <c r="AJ78" s="403"/>
      <c r="AK78" s="55"/>
      <c r="AL78" s="570"/>
      <c r="AM78" s="571"/>
      <c r="AN78" s="571"/>
      <c r="AO78" s="542"/>
      <c r="AP78" s="636"/>
      <c r="AQ78" s="41">
        <f>ROUND(Q78*$AN$84,0)</f>
        <v>566</v>
      </c>
      <c r="AR78" s="53"/>
    </row>
    <row r="79" spans="1:44" ht="18" customHeight="1">
      <c r="A79" s="14">
        <v>54</v>
      </c>
      <c r="B79" s="15">
        <v>8363</v>
      </c>
      <c r="C79" s="80" t="s">
        <v>1069</v>
      </c>
      <c r="D79" s="634"/>
      <c r="E79" s="637"/>
      <c r="F79" s="635"/>
      <c r="G79" s="636"/>
      <c r="H79" s="633"/>
      <c r="I79" s="632"/>
      <c r="J79" s="632"/>
      <c r="K79" s="632"/>
      <c r="L79" s="557"/>
      <c r="M79" s="44"/>
      <c r="N79" s="25"/>
      <c r="O79" s="25"/>
      <c r="P79" s="25"/>
      <c r="Q79" s="329"/>
      <c r="R79" s="329"/>
      <c r="S79" s="25"/>
      <c r="T79" s="54"/>
      <c r="U79" s="182" t="s">
        <v>754</v>
      </c>
      <c r="V79" s="184"/>
      <c r="W79" s="184"/>
      <c r="X79" s="184"/>
      <c r="Y79" s="184"/>
      <c r="Z79" s="184"/>
      <c r="AA79" s="184"/>
      <c r="AB79" s="365"/>
      <c r="AC79" s="365"/>
      <c r="AD79" s="365"/>
      <c r="AE79" s="365"/>
      <c r="AF79" s="365"/>
      <c r="AG79" s="365"/>
      <c r="AH79" s="353" t="s">
        <v>1757</v>
      </c>
      <c r="AI79" s="530">
        <f>$AI$7</f>
        <v>0.97</v>
      </c>
      <c r="AJ79" s="643"/>
      <c r="AK79" s="55"/>
      <c r="AL79" s="570"/>
      <c r="AM79" s="571"/>
      <c r="AN79" s="571"/>
      <c r="AO79" s="542"/>
      <c r="AP79" s="636"/>
      <c r="AQ79" s="41">
        <f>ROUND(ROUND(Q78*AI79,0)*$AN$84,0)</f>
        <v>549</v>
      </c>
      <c r="AR79" s="53"/>
    </row>
    <row r="80" spans="1:44" ht="18" customHeight="1">
      <c r="A80" s="14">
        <v>54</v>
      </c>
      <c r="B80" s="15">
        <v>8371</v>
      </c>
      <c r="C80" s="80" t="s">
        <v>1070</v>
      </c>
      <c r="D80" s="634"/>
      <c r="E80" s="637"/>
      <c r="F80" s="635"/>
      <c r="G80" s="636"/>
      <c r="H80" s="57" t="s">
        <v>1283</v>
      </c>
      <c r="I80" s="283"/>
      <c r="J80" s="283"/>
      <c r="K80" s="283"/>
      <c r="L80" s="284"/>
      <c r="M80" s="57" t="s">
        <v>697</v>
      </c>
      <c r="N80" s="283"/>
      <c r="O80" s="283"/>
      <c r="P80" s="283"/>
      <c r="Q80" s="616">
        <f>'地域福祉施設'!Q80</f>
        <v>879</v>
      </c>
      <c r="R80" s="616"/>
      <c r="S80" s="10" t="s">
        <v>1249</v>
      </c>
      <c r="T80" s="283"/>
      <c r="U80" s="185"/>
      <c r="V80" s="365"/>
      <c r="W80" s="365"/>
      <c r="X80" s="365"/>
      <c r="Y80" s="365"/>
      <c r="Z80" s="365"/>
      <c r="AA80" s="365"/>
      <c r="AB80" s="365"/>
      <c r="AC80" s="365"/>
      <c r="AD80" s="365"/>
      <c r="AE80" s="365"/>
      <c r="AF80" s="365"/>
      <c r="AG80" s="365"/>
      <c r="AH80" s="365"/>
      <c r="AI80" s="403"/>
      <c r="AJ80" s="403"/>
      <c r="AK80" s="55"/>
      <c r="AL80" s="570"/>
      <c r="AM80" s="571"/>
      <c r="AN80" s="571"/>
      <c r="AO80" s="542"/>
      <c r="AP80" s="636"/>
      <c r="AQ80" s="41">
        <f>ROUND(Q80*$AN$84,0)</f>
        <v>615</v>
      </c>
      <c r="AR80" s="53"/>
    </row>
    <row r="81" spans="1:44" ht="18" customHeight="1">
      <c r="A81" s="14">
        <v>54</v>
      </c>
      <c r="B81" s="15">
        <v>8373</v>
      </c>
      <c r="C81" s="80" t="s">
        <v>1071</v>
      </c>
      <c r="D81" s="634"/>
      <c r="E81" s="637"/>
      <c r="F81" s="635"/>
      <c r="G81" s="636"/>
      <c r="H81" s="57"/>
      <c r="I81" s="283"/>
      <c r="J81" s="283"/>
      <c r="K81" s="283"/>
      <c r="L81" s="284"/>
      <c r="M81" s="57"/>
      <c r="N81" s="283"/>
      <c r="O81" s="283"/>
      <c r="P81" s="283"/>
      <c r="Q81" s="328"/>
      <c r="R81" s="328"/>
      <c r="S81" s="283"/>
      <c r="T81" s="283"/>
      <c r="U81" s="182" t="s">
        <v>698</v>
      </c>
      <c r="V81" s="184"/>
      <c r="W81" s="184"/>
      <c r="X81" s="184"/>
      <c r="Y81" s="184"/>
      <c r="Z81" s="184"/>
      <c r="AA81" s="184"/>
      <c r="AB81" s="365"/>
      <c r="AC81" s="365"/>
      <c r="AD81" s="365"/>
      <c r="AE81" s="365"/>
      <c r="AF81" s="365"/>
      <c r="AG81" s="365"/>
      <c r="AH81" s="353" t="s">
        <v>1757</v>
      </c>
      <c r="AI81" s="530">
        <f>$AI$7</f>
        <v>0.97</v>
      </c>
      <c r="AJ81" s="643"/>
      <c r="AK81" s="55"/>
      <c r="AL81" s="570"/>
      <c r="AM81" s="571"/>
      <c r="AN81" s="571"/>
      <c r="AO81" s="542"/>
      <c r="AP81" s="636"/>
      <c r="AQ81" s="41">
        <f>ROUND(ROUND(Q80*AI81,0)*$AN$84,0)</f>
        <v>597</v>
      </c>
      <c r="AR81" s="53"/>
    </row>
    <row r="82" spans="1:44" ht="18" customHeight="1">
      <c r="A82" s="14">
        <v>54</v>
      </c>
      <c r="B82" s="15">
        <v>8381</v>
      </c>
      <c r="C82" s="80" t="s">
        <v>1072</v>
      </c>
      <c r="D82" s="634"/>
      <c r="E82" s="431"/>
      <c r="F82" s="432"/>
      <c r="G82" s="433"/>
      <c r="H82" s="57"/>
      <c r="I82" s="283"/>
      <c r="J82" s="283"/>
      <c r="K82" s="283"/>
      <c r="L82" s="284"/>
      <c r="M82" s="43" t="s">
        <v>699</v>
      </c>
      <c r="N82" s="21"/>
      <c r="O82" s="21"/>
      <c r="P82" s="21"/>
      <c r="Q82" s="616">
        <f>'地域福祉施設'!Q82</f>
        <v>946</v>
      </c>
      <c r="R82" s="616"/>
      <c r="S82" s="2" t="s">
        <v>1249</v>
      </c>
      <c r="T82" s="89"/>
      <c r="U82" s="185"/>
      <c r="V82" s="365"/>
      <c r="W82" s="365"/>
      <c r="X82" s="365"/>
      <c r="Y82" s="365"/>
      <c r="Z82" s="365"/>
      <c r="AA82" s="365"/>
      <c r="AB82" s="365"/>
      <c r="AC82" s="365"/>
      <c r="AD82" s="365"/>
      <c r="AE82" s="365"/>
      <c r="AF82" s="365"/>
      <c r="AG82" s="365"/>
      <c r="AH82" s="365"/>
      <c r="AI82" s="403"/>
      <c r="AJ82" s="403"/>
      <c r="AK82" s="55"/>
      <c r="AL82" s="570"/>
      <c r="AM82" s="571"/>
      <c r="AN82" s="571"/>
      <c r="AO82" s="542"/>
      <c r="AP82" s="636"/>
      <c r="AQ82" s="41">
        <f>ROUND(Q82*$AN$84,0)</f>
        <v>662</v>
      </c>
      <c r="AR82" s="53"/>
    </row>
    <row r="83" spans="1:44" ht="18" customHeight="1">
      <c r="A83" s="14">
        <v>54</v>
      </c>
      <c r="B83" s="15">
        <v>8383</v>
      </c>
      <c r="C83" s="80" t="s">
        <v>1073</v>
      </c>
      <c r="D83" s="634"/>
      <c r="E83" s="431"/>
      <c r="F83" s="432"/>
      <c r="G83" s="433"/>
      <c r="H83" s="57"/>
      <c r="I83" s="283"/>
      <c r="J83" s="283"/>
      <c r="K83" s="283"/>
      <c r="L83" s="284"/>
      <c r="M83" s="44"/>
      <c r="N83" s="25"/>
      <c r="O83" s="25"/>
      <c r="P83" s="25"/>
      <c r="Q83" s="329"/>
      <c r="R83" s="329"/>
      <c r="S83" s="25"/>
      <c r="T83" s="54"/>
      <c r="U83" s="182" t="s">
        <v>698</v>
      </c>
      <c r="V83" s="184"/>
      <c r="W83" s="184"/>
      <c r="X83" s="184"/>
      <c r="Y83" s="184"/>
      <c r="Z83" s="184"/>
      <c r="AA83" s="184"/>
      <c r="AB83" s="365"/>
      <c r="AC83" s="365"/>
      <c r="AD83" s="365"/>
      <c r="AE83" s="365"/>
      <c r="AF83" s="365"/>
      <c r="AG83" s="365"/>
      <c r="AH83" s="353" t="s">
        <v>1757</v>
      </c>
      <c r="AI83" s="530">
        <f>$AI$7</f>
        <v>0.97</v>
      </c>
      <c r="AJ83" s="643"/>
      <c r="AK83" s="55"/>
      <c r="AL83" s="570"/>
      <c r="AM83" s="571"/>
      <c r="AN83" s="571"/>
      <c r="AO83" s="542"/>
      <c r="AP83" s="636"/>
      <c r="AQ83" s="41">
        <f>ROUND(ROUND(Q82*AI83,0)*$AN$84,0)</f>
        <v>643</v>
      </c>
      <c r="AR83" s="53"/>
    </row>
    <row r="84" spans="1:44" ht="18" customHeight="1">
      <c r="A84" s="14">
        <v>54</v>
      </c>
      <c r="B84" s="15">
        <v>8391</v>
      </c>
      <c r="C84" s="80" t="s">
        <v>1074</v>
      </c>
      <c r="D84" s="634"/>
      <c r="E84" s="431"/>
      <c r="F84" s="432"/>
      <c r="G84" s="433"/>
      <c r="H84" s="57"/>
      <c r="I84" s="283"/>
      <c r="J84" s="283"/>
      <c r="K84" s="283"/>
      <c r="L84" s="284"/>
      <c r="M84" s="57" t="s">
        <v>700</v>
      </c>
      <c r="N84" s="283"/>
      <c r="O84" s="283"/>
      <c r="P84" s="283"/>
      <c r="Q84" s="616">
        <f>'地域福祉施設'!Q84</f>
        <v>1012</v>
      </c>
      <c r="R84" s="616"/>
      <c r="S84" s="10" t="s">
        <v>1249</v>
      </c>
      <c r="T84" s="283"/>
      <c r="U84" s="185"/>
      <c r="V84" s="365"/>
      <c r="W84" s="365"/>
      <c r="X84" s="365"/>
      <c r="Y84" s="365"/>
      <c r="Z84" s="365"/>
      <c r="AA84" s="365"/>
      <c r="AB84" s="365"/>
      <c r="AC84" s="365"/>
      <c r="AD84" s="365"/>
      <c r="AE84" s="365"/>
      <c r="AF84" s="365"/>
      <c r="AG84" s="365"/>
      <c r="AH84" s="365"/>
      <c r="AI84" s="403"/>
      <c r="AJ84" s="403"/>
      <c r="AK84" s="55"/>
      <c r="AL84" s="28"/>
      <c r="AM84" s="13" t="s">
        <v>423</v>
      </c>
      <c r="AN84" s="583">
        <f>$AN$14</f>
        <v>0.7</v>
      </c>
      <c r="AO84" s="587"/>
      <c r="AP84" s="378"/>
      <c r="AQ84" s="41">
        <f>ROUND(Q84*$AN$84,0)</f>
        <v>708</v>
      </c>
      <c r="AR84" s="53"/>
    </row>
    <row r="85" spans="1:44" ht="18" customHeight="1">
      <c r="A85" s="14">
        <v>54</v>
      </c>
      <c r="B85" s="15">
        <v>8393</v>
      </c>
      <c r="C85" s="80" t="s">
        <v>1075</v>
      </c>
      <c r="D85" s="634"/>
      <c r="E85" s="431"/>
      <c r="F85" s="432"/>
      <c r="G85" s="433"/>
      <c r="H85" s="44"/>
      <c r="I85" s="283"/>
      <c r="J85" s="283"/>
      <c r="K85" s="283"/>
      <c r="L85" s="284"/>
      <c r="M85" s="57"/>
      <c r="N85" s="283"/>
      <c r="O85" s="283"/>
      <c r="P85" s="283"/>
      <c r="Q85" s="328"/>
      <c r="R85" s="328"/>
      <c r="S85" s="283"/>
      <c r="T85" s="283"/>
      <c r="U85" s="182" t="s">
        <v>698</v>
      </c>
      <c r="V85" s="184"/>
      <c r="W85" s="184"/>
      <c r="X85" s="184"/>
      <c r="Y85" s="184"/>
      <c r="Z85" s="184"/>
      <c r="AA85" s="184"/>
      <c r="AB85" s="365"/>
      <c r="AC85" s="365"/>
      <c r="AD85" s="365"/>
      <c r="AE85" s="38"/>
      <c r="AF85" s="38"/>
      <c r="AG85" s="38"/>
      <c r="AH85" s="353" t="s">
        <v>1757</v>
      </c>
      <c r="AI85" s="530">
        <f>$AI$7</f>
        <v>0.97</v>
      </c>
      <c r="AJ85" s="643"/>
      <c r="AK85" s="55"/>
      <c r="AL85" s="28"/>
      <c r="AM85" s="10"/>
      <c r="AN85" s="10"/>
      <c r="AO85" s="379"/>
      <c r="AP85" s="378"/>
      <c r="AQ85" s="41">
        <f>ROUND(ROUND(Q84*AI85,0)*$AN$84,0)</f>
        <v>687</v>
      </c>
      <c r="AR85" s="53"/>
    </row>
    <row r="86" spans="1:44" ht="18" customHeight="1">
      <c r="A86" s="14">
        <v>54</v>
      </c>
      <c r="B86" s="15">
        <v>8355</v>
      </c>
      <c r="C86" s="80" t="s">
        <v>1652</v>
      </c>
      <c r="D86" s="634"/>
      <c r="E86" s="162"/>
      <c r="F86" s="163"/>
      <c r="G86" s="284"/>
      <c r="H86" s="109" t="s">
        <v>701</v>
      </c>
      <c r="I86" s="21"/>
      <c r="J86" s="21"/>
      <c r="K86" s="21"/>
      <c r="L86" s="89"/>
      <c r="M86" s="43" t="s">
        <v>1282</v>
      </c>
      <c r="N86" s="21"/>
      <c r="O86" s="21"/>
      <c r="P86" s="21"/>
      <c r="Q86" s="616">
        <f>'地域福祉施設'!Q86</f>
        <v>793</v>
      </c>
      <c r="R86" s="616"/>
      <c r="S86" s="2" t="s">
        <v>1249</v>
      </c>
      <c r="T86" s="21"/>
      <c r="U86" s="185"/>
      <c r="V86" s="365"/>
      <c r="W86" s="365"/>
      <c r="X86" s="365"/>
      <c r="Y86" s="365"/>
      <c r="Z86" s="365"/>
      <c r="AA86" s="365"/>
      <c r="AB86" s="365"/>
      <c r="AC86" s="365"/>
      <c r="AD86" s="365"/>
      <c r="AE86" s="365"/>
      <c r="AF86" s="365"/>
      <c r="AG86" s="365"/>
      <c r="AH86" s="365"/>
      <c r="AI86" s="403"/>
      <c r="AJ86" s="403"/>
      <c r="AK86" s="55"/>
      <c r="AL86" s="28"/>
      <c r="AM86" s="10"/>
      <c r="AN86" s="10"/>
      <c r="AO86" s="379"/>
      <c r="AP86" s="378"/>
      <c r="AQ86" s="41">
        <f>ROUND(Q86*$AN$84,0)</f>
        <v>555</v>
      </c>
      <c r="AR86" s="53"/>
    </row>
    <row r="87" spans="1:44" ht="18" customHeight="1">
      <c r="A87" s="14">
        <v>54</v>
      </c>
      <c r="B87" s="15">
        <v>8357</v>
      </c>
      <c r="C87" s="80" t="s">
        <v>1653</v>
      </c>
      <c r="D87" s="634"/>
      <c r="E87" s="390"/>
      <c r="F87" s="391"/>
      <c r="G87" s="391"/>
      <c r="H87" s="610" t="s">
        <v>1586</v>
      </c>
      <c r="I87" s="632"/>
      <c r="J87" s="632"/>
      <c r="K87" s="632"/>
      <c r="L87" s="557"/>
      <c r="M87" s="57"/>
      <c r="N87" s="283"/>
      <c r="O87" s="283"/>
      <c r="P87" s="283"/>
      <c r="Q87" s="328"/>
      <c r="R87" s="328"/>
      <c r="S87" s="283"/>
      <c r="T87" s="283"/>
      <c r="U87" s="182" t="s">
        <v>677</v>
      </c>
      <c r="V87" s="184"/>
      <c r="W87" s="184"/>
      <c r="X87" s="184"/>
      <c r="Y87" s="184"/>
      <c r="Z87" s="184"/>
      <c r="AA87" s="184"/>
      <c r="AB87" s="365"/>
      <c r="AC87" s="365"/>
      <c r="AD87" s="365"/>
      <c r="AE87" s="38"/>
      <c r="AF87" s="38"/>
      <c r="AG87" s="38"/>
      <c r="AH87" s="353" t="s">
        <v>1757</v>
      </c>
      <c r="AI87" s="530">
        <f>$AI$7</f>
        <v>0.97</v>
      </c>
      <c r="AJ87" s="643"/>
      <c r="AK87" s="55"/>
      <c r="AL87" s="28"/>
      <c r="AM87" s="10"/>
      <c r="AN87" s="10"/>
      <c r="AO87" s="379"/>
      <c r="AP87" s="378"/>
      <c r="AQ87" s="41">
        <f>ROUND(ROUND(Q86*AI87,0)*$AN$84,0)</f>
        <v>538</v>
      </c>
      <c r="AR87" s="53"/>
    </row>
    <row r="88" spans="1:44" ht="18" customHeight="1">
      <c r="A88" s="14">
        <v>54</v>
      </c>
      <c r="B88" s="15">
        <v>8365</v>
      </c>
      <c r="C88" s="80" t="s">
        <v>1654</v>
      </c>
      <c r="D88" s="634"/>
      <c r="E88" s="390"/>
      <c r="F88" s="391"/>
      <c r="G88" s="391"/>
      <c r="H88" s="633"/>
      <c r="I88" s="632"/>
      <c r="J88" s="632"/>
      <c r="K88" s="632"/>
      <c r="L88" s="557"/>
      <c r="M88" s="43" t="s">
        <v>678</v>
      </c>
      <c r="N88" s="21"/>
      <c r="O88" s="21"/>
      <c r="P88" s="21"/>
      <c r="Q88" s="616">
        <f>'地域福祉施設'!Q88</f>
        <v>857</v>
      </c>
      <c r="R88" s="616"/>
      <c r="S88" s="2" t="s">
        <v>1249</v>
      </c>
      <c r="T88" s="89"/>
      <c r="U88" s="185"/>
      <c r="V88" s="365"/>
      <c r="W88" s="365"/>
      <c r="X88" s="365"/>
      <c r="Y88" s="365"/>
      <c r="Z88" s="365"/>
      <c r="AA88" s="365"/>
      <c r="AB88" s="365"/>
      <c r="AC88" s="365"/>
      <c r="AD88" s="365"/>
      <c r="AE88" s="365"/>
      <c r="AF88" s="365"/>
      <c r="AG88" s="365"/>
      <c r="AH88" s="365"/>
      <c r="AI88" s="403"/>
      <c r="AJ88" s="403"/>
      <c r="AK88" s="55"/>
      <c r="AL88" s="28"/>
      <c r="AM88" s="10"/>
      <c r="AN88" s="10"/>
      <c r="AO88" s="379"/>
      <c r="AP88" s="378"/>
      <c r="AQ88" s="41">
        <f>ROUND(Q88*$AN$84,0)</f>
        <v>600</v>
      </c>
      <c r="AR88" s="53"/>
    </row>
    <row r="89" spans="1:44" ht="18" customHeight="1">
      <c r="A89" s="14">
        <v>54</v>
      </c>
      <c r="B89" s="15">
        <v>8367</v>
      </c>
      <c r="C89" s="80" t="s">
        <v>1655</v>
      </c>
      <c r="D89" s="634"/>
      <c r="E89" s="57"/>
      <c r="F89" s="283"/>
      <c r="G89" s="283"/>
      <c r="H89" s="633"/>
      <c r="I89" s="632"/>
      <c r="J89" s="632"/>
      <c r="K89" s="632"/>
      <c r="L89" s="557"/>
      <c r="M89" s="44"/>
      <c r="N89" s="25"/>
      <c r="O89" s="25"/>
      <c r="P89" s="25"/>
      <c r="Q89" s="329"/>
      <c r="R89" s="329"/>
      <c r="S89" s="25"/>
      <c r="T89" s="54"/>
      <c r="U89" s="182" t="s">
        <v>677</v>
      </c>
      <c r="V89" s="184"/>
      <c r="W89" s="184"/>
      <c r="X89" s="184"/>
      <c r="Y89" s="184"/>
      <c r="Z89" s="184"/>
      <c r="AA89" s="184"/>
      <c r="AB89" s="365"/>
      <c r="AC89" s="365"/>
      <c r="AD89" s="365"/>
      <c r="AE89" s="38"/>
      <c r="AF89" s="38"/>
      <c r="AG89" s="38"/>
      <c r="AH89" s="353" t="s">
        <v>1757</v>
      </c>
      <c r="AI89" s="530">
        <f>$AI$7</f>
        <v>0.97</v>
      </c>
      <c r="AJ89" s="643"/>
      <c r="AK89" s="55"/>
      <c r="AL89" s="28"/>
      <c r="AM89" s="10"/>
      <c r="AN89" s="10"/>
      <c r="AO89" s="379"/>
      <c r="AP89" s="378"/>
      <c r="AQ89" s="41">
        <f>ROUND(ROUND(Q88*AI89,0)*$AN$84,0)</f>
        <v>582</v>
      </c>
      <c r="AR89" s="53"/>
    </row>
    <row r="90" spans="1:44" ht="18" customHeight="1">
      <c r="A90" s="14">
        <v>54</v>
      </c>
      <c r="B90" s="15">
        <v>8375</v>
      </c>
      <c r="C90" s="80" t="s">
        <v>1656</v>
      </c>
      <c r="D90" s="634"/>
      <c r="E90" s="81"/>
      <c r="F90" s="82"/>
      <c r="G90" s="82"/>
      <c r="H90" s="522" t="s">
        <v>684</v>
      </c>
      <c r="I90" s="511"/>
      <c r="J90" s="511"/>
      <c r="K90" s="511"/>
      <c r="L90" s="512"/>
      <c r="M90" s="57" t="s">
        <v>679</v>
      </c>
      <c r="N90" s="283"/>
      <c r="O90" s="283"/>
      <c r="P90" s="283"/>
      <c r="Q90" s="616">
        <f>'地域福祉施設'!Q90</f>
        <v>928</v>
      </c>
      <c r="R90" s="616"/>
      <c r="S90" s="10" t="s">
        <v>1249</v>
      </c>
      <c r="T90" s="283"/>
      <c r="U90" s="185"/>
      <c r="V90" s="365"/>
      <c r="W90" s="365"/>
      <c r="X90" s="365"/>
      <c r="Y90" s="365"/>
      <c r="Z90" s="365"/>
      <c r="AA90" s="365"/>
      <c r="AB90" s="365"/>
      <c r="AC90" s="365"/>
      <c r="AD90" s="365"/>
      <c r="AE90" s="365"/>
      <c r="AF90" s="365"/>
      <c r="AG90" s="365"/>
      <c r="AH90" s="365"/>
      <c r="AI90" s="403"/>
      <c r="AJ90" s="403"/>
      <c r="AK90" s="55"/>
      <c r="AL90" s="28"/>
      <c r="AM90" s="10"/>
      <c r="AN90" s="10"/>
      <c r="AO90" s="379"/>
      <c r="AP90" s="378"/>
      <c r="AQ90" s="41">
        <f>ROUND(Q90*$AN$84,0)</f>
        <v>650</v>
      </c>
      <c r="AR90" s="53"/>
    </row>
    <row r="91" spans="1:44" ht="18" customHeight="1">
      <c r="A91" s="14">
        <v>54</v>
      </c>
      <c r="B91" s="15">
        <v>8377</v>
      </c>
      <c r="C91" s="80" t="s">
        <v>1657</v>
      </c>
      <c r="D91" s="634"/>
      <c r="E91" s="81"/>
      <c r="F91" s="82"/>
      <c r="G91" s="82"/>
      <c r="H91" s="522"/>
      <c r="I91" s="511"/>
      <c r="J91" s="511"/>
      <c r="K91" s="511"/>
      <c r="L91" s="512"/>
      <c r="M91" s="57"/>
      <c r="N91" s="283"/>
      <c r="O91" s="283"/>
      <c r="P91" s="283"/>
      <c r="Q91" s="328"/>
      <c r="R91" s="328"/>
      <c r="S91" s="283"/>
      <c r="T91" s="283"/>
      <c r="U91" s="182" t="s">
        <v>677</v>
      </c>
      <c r="V91" s="184"/>
      <c r="W91" s="184"/>
      <c r="X91" s="184"/>
      <c r="Y91" s="184"/>
      <c r="Z91" s="184"/>
      <c r="AA91" s="184"/>
      <c r="AB91" s="365"/>
      <c r="AC91" s="365"/>
      <c r="AD91" s="365"/>
      <c r="AE91" s="38"/>
      <c r="AF91" s="38"/>
      <c r="AG91" s="38"/>
      <c r="AH91" s="353" t="s">
        <v>1757</v>
      </c>
      <c r="AI91" s="530">
        <f>$AI$7</f>
        <v>0.97</v>
      </c>
      <c r="AJ91" s="643"/>
      <c r="AK91" s="55"/>
      <c r="AL91" s="28"/>
      <c r="AM91" s="10"/>
      <c r="AN91" s="10"/>
      <c r="AO91" s="379"/>
      <c r="AP91" s="378"/>
      <c r="AQ91" s="41">
        <f>ROUND(ROUND(Q90*AI91,0)*$AN$84,0)</f>
        <v>630</v>
      </c>
      <c r="AR91" s="53"/>
    </row>
    <row r="92" spans="1:44" ht="18" customHeight="1">
      <c r="A92" s="14">
        <v>54</v>
      </c>
      <c r="B92" s="15">
        <v>8385</v>
      </c>
      <c r="C92" s="80" t="s">
        <v>1658</v>
      </c>
      <c r="D92" s="634"/>
      <c r="E92" s="81"/>
      <c r="F92" s="82"/>
      <c r="G92" s="82"/>
      <c r="H92" s="522"/>
      <c r="I92" s="511"/>
      <c r="J92" s="511"/>
      <c r="K92" s="511"/>
      <c r="L92" s="512"/>
      <c r="M92" s="43" t="s">
        <v>680</v>
      </c>
      <c r="N92" s="21"/>
      <c r="O92" s="21"/>
      <c r="P92" s="21"/>
      <c r="Q92" s="616">
        <f>'地域福祉施設'!Q92</f>
        <v>994</v>
      </c>
      <c r="R92" s="616"/>
      <c r="S92" s="2" t="s">
        <v>1249</v>
      </c>
      <c r="T92" s="89"/>
      <c r="U92" s="185"/>
      <c r="V92" s="365"/>
      <c r="W92" s="365"/>
      <c r="X92" s="365"/>
      <c r="Y92" s="365"/>
      <c r="Z92" s="365"/>
      <c r="AA92" s="365"/>
      <c r="AB92" s="365"/>
      <c r="AC92" s="365"/>
      <c r="AD92" s="365"/>
      <c r="AE92" s="365"/>
      <c r="AF92" s="365"/>
      <c r="AG92" s="365"/>
      <c r="AH92" s="365"/>
      <c r="AI92" s="403"/>
      <c r="AJ92" s="403"/>
      <c r="AK92" s="55"/>
      <c r="AL92" s="28"/>
      <c r="AM92" s="10"/>
      <c r="AN92" s="10"/>
      <c r="AO92" s="379"/>
      <c r="AP92" s="378"/>
      <c r="AQ92" s="41">
        <f>ROUND(Q92*$AN$84,0)</f>
        <v>696</v>
      </c>
      <c r="AR92" s="53"/>
    </row>
    <row r="93" spans="1:44" ht="18" customHeight="1">
      <c r="A93" s="14">
        <v>54</v>
      </c>
      <c r="B93" s="15">
        <v>8387</v>
      </c>
      <c r="C93" s="80" t="s">
        <v>1659</v>
      </c>
      <c r="D93" s="634"/>
      <c r="E93" s="81"/>
      <c r="F93" s="82"/>
      <c r="G93" s="82"/>
      <c r="H93" s="57"/>
      <c r="I93" s="283"/>
      <c r="J93" s="283"/>
      <c r="K93" s="283"/>
      <c r="L93" s="284"/>
      <c r="M93" s="44"/>
      <c r="N93" s="25"/>
      <c r="O93" s="25"/>
      <c r="P93" s="25"/>
      <c r="Q93" s="329"/>
      <c r="R93" s="329"/>
      <c r="S93" s="25"/>
      <c r="T93" s="54"/>
      <c r="U93" s="182" t="s">
        <v>677</v>
      </c>
      <c r="V93" s="184"/>
      <c r="W93" s="184"/>
      <c r="X93" s="184"/>
      <c r="Y93" s="184"/>
      <c r="Z93" s="184"/>
      <c r="AA93" s="184"/>
      <c r="AB93" s="365"/>
      <c r="AC93" s="365"/>
      <c r="AD93" s="365"/>
      <c r="AE93" s="38"/>
      <c r="AF93" s="38"/>
      <c r="AG93" s="38"/>
      <c r="AH93" s="353" t="s">
        <v>1757</v>
      </c>
      <c r="AI93" s="530">
        <f>$AI$7</f>
        <v>0.97</v>
      </c>
      <c r="AJ93" s="643"/>
      <c r="AK93" s="55"/>
      <c r="AL93" s="28"/>
      <c r="AM93" s="10"/>
      <c r="AN93" s="10"/>
      <c r="AO93" s="379"/>
      <c r="AP93" s="378"/>
      <c r="AQ93" s="41">
        <f>ROUND(ROUND(Q92*AI93,0)*$AN$84,0)</f>
        <v>675</v>
      </c>
      <c r="AR93" s="53"/>
    </row>
    <row r="94" spans="1:44" ht="18" customHeight="1">
      <c r="A94" s="14">
        <v>54</v>
      </c>
      <c r="B94" s="15">
        <v>8395</v>
      </c>
      <c r="C94" s="80" t="s">
        <v>1660</v>
      </c>
      <c r="D94" s="634"/>
      <c r="E94" s="81"/>
      <c r="F94" s="82"/>
      <c r="G94" s="82"/>
      <c r="H94" s="57"/>
      <c r="I94" s="283"/>
      <c r="J94" s="283"/>
      <c r="K94" s="283"/>
      <c r="L94" s="284"/>
      <c r="M94" s="57" t="s">
        <v>681</v>
      </c>
      <c r="N94" s="283"/>
      <c r="O94" s="283"/>
      <c r="P94" s="283"/>
      <c r="Q94" s="616">
        <f>'地域福祉施設'!Q94</f>
        <v>1059</v>
      </c>
      <c r="R94" s="616"/>
      <c r="S94" s="10" t="s">
        <v>1249</v>
      </c>
      <c r="T94" s="283"/>
      <c r="U94" s="185"/>
      <c r="V94" s="365"/>
      <c r="W94" s="365"/>
      <c r="X94" s="365"/>
      <c r="Y94" s="365"/>
      <c r="Z94" s="365"/>
      <c r="AA94" s="365"/>
      <c r="AB94" s="365"/>
      <c r="AC94" s="365"/>
      <c r="AD94" s="365"/>
      <c r="AE94" s="365"/>
      <c r="AF94" s="365"/>
      <c r="AG94" s="365"/>
      <c r="AH94" s="365"/>
      <c r="AI94" s="403"/>
      <c r="AJ94" s="403"/>
      <c r="AK94" s="55"/>
      <c r="AL94" s="28"/>
      <c r="AM94" s="10"/>
      <c r="AN94" s="10"/>
      <c r="AO94" s="379"/>
      <c r="AP94" s="378"/>
      <c r="AQ94" s="41">
        <f>ROUND(Q94*$AN$84,0)</f>
        <v>741</v>
      </c>
      <c r="AR94" s="53"/>
    </row>
    <row r="95" spans="1:44" ht="18" customHeight="1">
      <c r="A95" s="14">
        <v>54</v>
      </c>
      <c r="B95" s="15">
        <v>8397</v>
      </c>
      <c r="C95" s="80" t="s">
        <v>1661</v>
      </c>
      <c r="D95" s="628"/>
      <c r="E95" s="81"/>
      <c r="F95" s="82"/>
      <c r="G95" s="83"/>
      <c r="H95" s="44"/>
      <c r="I95" s="25"/>
      <c r="J95" s="25"/>
      <c r="K95" s="25"/>
      <c r="L95" s="54"/>
      <c r="M95" s="44"/>
      <c r="N95" s="25"/>
      <c r="O95" s="25"/>
      <c r="P95" s="25"/>
      <c r="Q95" s="329"/>
      <c r="R95" s="329"/>
      <c r="S95" s="25"/>
      <c r="T95" s="25"/>
      <c r="U95" s="182" t="s">
        <v>677</v>
      </c>
      <c r="V95" s="184"/>
      <c r="W95" s="184"/>
      <c r="X95" s="184"/>
      <c r="Y95" s="184"/>
      <c r="Z95" s="184"/>
      <c r="AA95" s="184"/>
      <c r="AB95" s="365"/>
      <c r="AC95" s="365"/>
      <c r="AD95" s="365"/>
      <c r="AE95" s="38"/>
      <c r="AF95" s="38"/>
      <c r="AG95" s="38"/>
      <c r="AH95" s="353" t="s">
        <v>1757</v>
      </c>
      <c r="AI95" s="530">
        <f>$AI$7</f>
        <v>0.97</v>
      </c>
      <c r="AJ95" s="643"/>
      <c r="AK95" s="55"/>
      <c r="AL95" s="28"/>
      <c r="AM95" s="10"/>
      <c r="AN95" s="10"/>
      <c r="AO95" s="379"/>
      <c r="AP95" s="378"/>
      <c r="AQ95" s="41">
        <f>ROUND(ROUND(Q94*AI95,0)*$AN$84,0)</f>
        <v>719</v>
      </c>
      <c r="AR95" s="53"/>
    </row>
    <row r="96" spans="1:44" ht="18" customHeight="1">
      <c r="A96" s="14">
        <v>54</v>
      </c>
      <c r="B96" s="15">
        <v>8211</v>
      </c>
      <c r="C96" s="80" t="s">
        <v>1678</v>
      </c>
      <c r="D96" s="398"/>
      <c r="E96" s="162"/>
      <c r="F96" s="163"/>
      <c r="G96" s="284"/>
      <c r="H96" s="109" t="s">
        <v>998</v>
      </c>
      <c r="I96" s="21"/>
      <c r="J96" s="21"/>
      <c r="K96" s="21"/>
      <c r="L96" s="89"/>
      <c r="M96" s="43" t="s">
        <v>1282</v>
      </c>
      <c r="N96" s="21"/>
      <c r="O96" s="21"/>
      <c r="P96" s="21"/>
      <c r="Q96" s="616">
        <f>'地域福祉施設'!Q96</f>
        <v>784</v>
      </c>
      <c r="R96" s="616"/>
      <c r="S96" s="2" t="s">
        <v>1249</v>
      </c>
      <c r="T96" s="21"/>
      <c r="U96" s="185"/>
      <c r="V96" s="365"/>
      <c r="W96" s="365"/>
      <c r="X96" s="365"/>
      <c r="Y96" s="365"/>
      <c r="Z96" s="365"/>
      <c r="AA96" s="365"/>
      <c r="AB96" s="365"/>
      <c r="AC96" s="365"/>
      <c r="AD96" s="365"/>
      <c r="AE96" s="365"/>
      <c r="AF96" s="365"/>
      <c r="AG96" s="365"/>
      <c r="AH96" s="365"/>
      <c r="AI96" s="403"/>
      <c r="AJ96" s="403"/>
      <c r="AK96" s="55"/>
      <c r="AL96" s="28"/>
      <c r="AM96" s="10"/>
      <c r="AN96" s="10"/>
      <c r="AO96" s="379"/>
      <c r="AP96" s="378"/>
      <c r="AQ96" s="41">
        <f>ROUND(Q96*$AN$84,0)</f>
        <v>549</v>
      </c>
      <c r="AR96" s="53"/>
    </row>
    <row r="97" spans="1:44" ht="18" customHeight="1">
      <c r="A97" s="14">
        <v>54</v>
      </c>
      <c r="B97" s="15">
        <v>8212</v>
      </c>
      <c r="C97" s="80" t="s">
        <v>1679</v>
      </c>
      <c r="D97" s="398"/>
      <c r="E97" s="390"/>
      <c r="F97" s="391"/>
      <c r="G97" s="391"/>
      <c r="H97" s="610" t="s">
        <v>1587</v>
      </c>
      <c r="I97" s="632"/>
      <c r="J97" s="632"/>
      <c r="K97" s="632"/>
      <c r="L97" s="557"/>
      <c r="M97" s="57"/>
      <c r="N97" s="283"/>
      <c r="O97" s="283"/>
      <c r="P97" s="283"/>
      <c r="Q97" s="328"/>
      <c r="R97" s="328"/>
      <c r="S97" s="283"/>
      <c r="T97" s="283"/>
      <c r="U97" s="182" t="s">
        <v>677</v>
      </c>
      <c r="V97" s="184"/>
      <c r="W97" s="184"/>
      <c r="X97" s="184"/>
      <c r="Y97" s="184"/>
      <c r="Z97" s="184"/>
      <c r="AA97" s="184"/>
      <c r="AB97" s="365"/>
      <c r="AC97" s="365"/>
      <c r="AD97" s="365"/>
      <c r="AE97" s="38"/>
      <c r="AF97" s="38"/>
      <c r="AG97" s="38"/>
      <c r="AH97" s="353" t="s">
        <v>1757</v>
      </c>
      <c r="AI97" s="530">
        <f>$AI$7</f>
        <v>0.97</v>
      </c>
      <c r="AJ97" s="643"/>
      <c r="AK97" s="55"/>
      <c r="AL97" s="28"/>
      <c r="AM97" s="10"/>
      <c r="AN97" s="10"/>
      <c r="AO97" s="379"/>
      <c r="AP97" s="378"/>
      <c r="AQ97" s="41">
        <f>ROUND(ROUND(Q96*AI97,0)*$AN$84,0)</f>
        <v>532</v>
      </c>
      <c r="AR97" s="53"/>
    </row>
    <row r="98" spans="1:44" ht="18" customHeight="1">
      <c r="A98" s="14">
        <v>54</v>
      </c>
      <c r="B98" s="15">
        <v>8213</v>
      </c>
      <c r="C98" s="80" t="s">
        <v>1680</v>
      </c>
      <c r="D98" s="398"/>
      <c r="E98" s="390"/>
      <c r="F98" s="391"/>
      <c r="G98" s="391"/>
      <c r="H98" s="633"/>
      <c r="I98" s="632"/>
      <c r="J98" s="632"/>
      <c r="K98" s="632"/>
      <c r="L98" s="557"/>
      <c r="M98" s="43" t="s">
        <v>678</v>
      </c>
      <c r="N98" s="21"/>
      <c r="O98" s="21"/>
      <c r="P98" s="21"/>
      <c r="Q98" s="616">
        <f>'地域福祉施設'!Q98</f>
        <v>849</v>
      </c>
      <c r="R98" s="616"/>
      <c r="S98" s="2" t="s">
        <v>1249</v>
      </c>
      <c r="T98" s="89"/>
      <c r="U98" s="185"/>
      <c r="V98" s="365"/>
      <c r="W98" s="365"/>
      <c r="X98" s="365"/>
      <c r="Y98" s="365"/>
      <c r="Z98" s="365"/>
      <c r="AA98" s="365"/>
      <c r="AB98" s="365"/>
      <c r="AC98" s="365"/>
      <c r="AD98" s="365"/>
      <c r="AE98" s="365"/>
      <c r="AF98" s="365"/>
      <c r="AG98" s="365"/>
      <c r="AH98" s="365"/>
      <c r="AI98" s="403"/>
      <c r="AJ98" s="403"/>
      <c r="AK98" s="55"/>
      <c r="AL98" s="28"/>
      <c r="AM98" s="10"/>
      <c r="AN98" s="10"/>
      <c r="AO98" s="379"/>
      <c r="AP98" s="378"/>
      <c r="AQ98" s="41">
        <f>ROUND(Q98*$AN$84,0)</f>
        <v>594</v>
      </c>
      <c r="AR98" s="53"/>
    </row>
    <row r="99" spans="1:44" ht="18" customHeight="1">
      <c r="A99" s="14">
        <v>54</v>
      </c>
      <c r="B99" s="15">
        <v>8214</v>
      </c>
      <c r="C99" s="80" t="s">
        <v>1681</v>
      </c>
      <c r="D99" s="398"/>
      <c r="E99" s="57"/>
      <c r="F99" s="283"/>
      <c r="G99" s="283"/>
      <c r="H99" s="633"/>
      <c r="I99" s="632"/>
      <c r="J99" s="632"/>
      <c r="K99" s="632"/>
      <c r="L99" s="557"/>
      <c r="M99" s="44"/>
      <c r="N99" s="25"/>
      <c r="O99" s="25"/>
      <c r="P99" s="25"/>
      <c r="Q99" s="329"/>
      <c r="R99" s="329"/>
      <c r="S99" s="25"/>
      <c r="T99" s="54"/>
      <c r="U99" s="182" t="s">
        <v>677</v>
      </c>
      <c r="V99" s="184"/>
      <c r="W99" s="184"/>
      <c r="X99" s="184"/>
      <c r="Y99" s="184"/>
      <c r="Z99" s="184"/>
      <c r="AA99" s="184"/>
      <c r="AB99" s="365"/>
      <c r="AC99" s="365"/>
      <c r="AD99" s="365"/>
      <c r="AE99" s="38"/>
      <c r="AF99" s="38"/>
      <c r="AG99" s="38"/>
      <c r="AH99" s="353" t="s">
        <v>1757</v>
      </c>
      <c r="AI99" s="530">
        <f>$AI$7</f>
        <v>0.97</v>
      </c>
      <c r="AJ99" s="643"/>
      <c r="AK99" s="55"/>
      <c r="AL99" s="28"/>
      <c r="AM99" s="10"/>
      <c r="AN99" s="10"/>
      <c r="AO99" s="379"/>
      <c r="AP99" s="378"/>
      <c r="AQ99" s="41">
        <f>ROUND(ROUND(Q98*AI99,0)*$AN$84,0)</f>
        <v>577</v>
      </c>
      <c r="AR99" s="53"/>
    </row>
    <row r="100" spans="1:44" ht="18" customHeight="1">
      <c r="A100" s="14">
        <v>54</v>
      </c>
      <c r="B100" s="15">
        <v>8215</v>
      </c>
      <c r="C100" s="80" t="s">
        <v>1682</v>
      </c>
      <c r="D100" s="398"/>
      <c r="E100" s="81"/>
      <c r="F100" s="82"/>
      <c r="G100" s="82"/>
      <c r="H100" s="522" t="s">
        <v>687</v>
      </c>
      <c r="I100" s="511"/>
      <c r="J100" s="511"/>
      <c r="K100" s="511"/>
      <c r="L100" s="512"/>
      <c r="M100" s="57" t="s">
        <v>679</v>
      </c>
      <c r="N100" s="283"/>
      <c r="O100" s="283"/>
      <c r="P100" s="283"/>
      <c r="Q100" s="616">
        <f>'地域福祉施設'!Q100</f>
        <v>918</v>
      </c>
      <c r="R100" s="616"/>
      <c r="S100" s="10" t="s">
        <v>1249</v>
      </c>
      <c r="T100" s="283"/>
      <c r="U100" s="185"/>
      <c r="V100" s="365"/>
      <c r="W100" s="365"/>
      <c r="X100" s="365"/>
      <c r="Y100" s="365"/>
      <c r="Z100" s="365"/>
      <c r="AA100" s="365"/>
      <c r="AB100" s="365"/>
      <c r="AC100" s="365"/>
      <c r="AD100" s="365"/>
      <c r="AE100" s="365"/>
      <c r="AF100" s="365"/>
      <c r="AG100" s="365"/>
      <c r="AH100" s="365"/>
      <c r="AI100" s="403"/>
      <c r="AJ100" s="403"/>
      <c r="AK100" s="55"/>
      <c r="AL100" s="28"/>
      <c r="AM100" s="10"/>
      <c r="AN100" s="10"/>
      <c r="AO100" s="379"/>
      <c r="AP100" s="378"/>
      <c r="AQ100" s="41">
        <f>ROUND(Q100*$AN$84,0)</f>
        <v>643</v>
      </c>
      <c r="AR100" s="53"/>
    </row>
    <row r="101" spans="1:44" ht="18" customHeight="1">
      <c r="A101" s="14">
        <v>54</v>
      </c>
      <c r="B101" s="15">
        <v>8216</v>
      </c>
      <c r="C101" s="80" t="s">
        <v>1683</v>
      </c>
      <c r="D101" s="398"/>
      <c r="E101" s="81"/>
      <c r="F101" s="82"/>
      <c r="G101" s="82"/>
      <c r="H101" s="522"/>
      <c r="I101" s="511"/>
      <c r="J101" s="511"/>
      <c r="K101" s="511"/>
      <c r="L101" s="512"/>
      <c r="M101" s="57"/>
      <c r="N101" s="283"/>
      <c r="O101" s="283"/>
      <c r="P101" s="283"/>
      <c r="Q101" s="328"/>
      <c r="R101" s="328"/>
      <c r="S101" s="283"/>
      <c r="T101" s="283"/>
      <c r="U101" s="182" t="s">
        <v>677</v>
      </c>
      <c r="V101" s="184"/>
      <c r="W101" s="184"/>
      <c r="X101" s="184"/>
      <c r="Y101" s="184"/>
      <c r="Z101" s="184"/>
      <c r="AA101" s="184"/>
      <c r="AB101" s="365"/>
      <c r="AC101" s="365"/>
      <c r="AD101" s="365"/>
      <c r="AE101" s="38"/>
      <c r="AF101" s="38"/>
      <c r="AG101" s="38"/>
      <c r="AH101" s="353" t="s">
        <v>1757</v>
      </c>
      <c r="AI101" s="530">
        <f>$AI$7</f>
        <v>0.97</v>
      </c>
      <c r="AJ101" s="643"/>
      <c r="AK101" s="55"/>
      <c r="AL101" s="28"/>
      <c r="AM101" s="10"/>
      <c r="AN101" s="10"/>
      <c r="AO101" s="379"/>
      <c r="AP101" s="378"/>
      <c r="AQ101" s="41">
        <f>ROUND(ROUND(Q100*AI101,0)*$AN$84,0)</f>
        <v>623</v>
      </c>
      <c r="AR101" s="53"/>
    </row>
    <row r="102" spans="1:44" ht="18" customHeight="1">
      <c r="A102" s="14">
        <v>54</v>
      </c>
      <c r="B102" s="15">
        <v>8217</v>
      </c>
      <c r="C102" s="80" t="s">
        <v>1684</v>
      </c>
      <c r="D102" s="398"/>
      <c r="E102" s="81"/>
      <c r="F102" s="82"/>
      <c r="G102" s="82"/>
      <c r="H102" s="522"/>
      <c r="I102" s="511"/>
      <c r="J102" s="511"/>
      <c r="K102" s="511"/>
      <c r="L102" s="512"/>
      <c r="M102" s="43" t="s">
        <v>680</v>
      </c>
      <c r="N102" s="21"/>
      <c r="O102" s="21"/>
      <c r="P102" s="21"/>
      <c r="Q102" s="616">
        <f>'地域福祉施設'!Q102</f>
        <v>984</v>
      </c>
      <c r="R102" s="616"/>
      <c r="S102" s="2" t="s">
        <v>1249</v>
      </c>
      <c r="T102" s="89"/>
      <c r="U102" s="185"/>
      <c r="V102" s="365"/>
      <c r="W102" s="365"/>
      <c r="X102" s="365"/>
      <c r="Y102" s="365"/>
      <c r="Z102" s="365"/>
      <c r="AA102" s="365"/>
      <c r="AB102" s="365"/>
      <c r="AC102" s="365"/>
      <c r="AD102" s="365"/>
      <c r="AE102" s="365"/>
      <c r="AF102" s="365"/>
      <c r="AG102" s="365"/>
      <c r="AH102" s="365"/>
      <c r="AI102" s="403"/>
      <c r="AJ102" s="403"/>
      <c r="AK102" s="55"/>
      <c r="AL102" s="28"/>
      <c r="AM102" s="10"/>
      <c r="AN102" s="10"/>
      <c r="AO102" s="379"/>
      <c r="AP102" s="378"/>
      <c r="AQ102" s="41">
        <f>ROUND(Q102*$AN$84,0)</f>
        <v>689</v>
      </c>
      <c r="AR102" s="53"/>
    </row>
    <row r="103" spans="1:44" ht="18" customHeight="1">
      <c r="A103" s="14">
        <v>54</v>
      </c>
      <c r="B103" s="15">
        <v>8218</v>
      </c>
      <c r="C103" s="80" t="s">
        <v>1685</v>
      </c>
      <c r="D103" s="398"/>
      <c r="E103" s="81"/>
      <c r="F103" s="82"/>
      <c r="G103" s="82"/>
      <c r="H103" s="57"/>
      <c r="I103" s="283"/>
      <c r="J103" s="283"/>
      <c r="K103" s="283"/>
      <c r="L103" s="284"/>
      <c r="M103" s="44"/>
      <c r="N103" s="25"/>
      <c r="O103" s="25"/>
      <c r="P103" s="25"/>
      <c r="Q103" s="329"/>
      <c r="R103" s="329"/>
      <c r="S103" s="25"/>
      <c r="T103" s="54"/>
      <c r="U103" s="182" t="s">
        <v>677</v>
      </c>
      <c r="V103" s="184"/>
      <c r="W103" s="184"/>
      <c r="X103" s="184"/>
      <c r="Y103" s="184"/>
      <c r="Z103" s="184"/>
      <c r="AA103" s="184"/>
      <c r="AB103" s="365"/>
      <c r="AC103" s="365"/>
      <c r="AD103" s="365"/>
      <c r="AE103" s="38"/>
      <c r="AF103" s="38"/>
      <c r="AG103" s="38"/>
      <c r="AH103" s="353" t="s">
        <v>1757</v>
      </c>
      <c r="AI103" s="530">
        <f>$AI$7</f>
        <v>0.97</v>
      </c>
      <c r="AJ103" s="643"/>
      <c r="AK103" s="55"/>
      <c r="AL103" s="28"/>
      <c r="AM103" s="10"/>
      <c r="AN103" s="10"/>
      <c r="AO103" s="379"/>
      <c r="AP103" s="378"/>
      <c r="AQ103" s="41">
        <f>ROUND(ROUND(Q102*AI103,0)*$AN$84,0)</f>
        <v>668</v>
      </c>
      <c r="AR103" s="53"/>
    </row>
    <row r="104" spans="1:44" ht="18" customHeight="1">
      <c r="A104" s="14">
        <v>54</v>
      </c>
      <c r="B104" s="15">
        <v>8219</v>
      </c>
      <c r="C104" s="80" t="s">
        <v>1686</v>
      </c>
      <c r="D104" s="398"/>
      <c r="E104" s="81"/>
      <c r="F104" s="82"/>
      <c r="G104" s="82"/>
      <c r="H104" s="57"/>
      <c r="I104" s="283"/>
      <c r="J104" s="283"/>
      <c r="K104" s="283"/>
      <c r="L104" s="284"/>
      <c r="M104" s="57" t="s">
        <v>681</v>
      </c>
      <c r="N104" s="283"/>
      <c r="O104" s="283"/>
      <c r="P104" s="283"/>
      <c r="Q104" s="616">
        <f>'地域福祉施設'!Q104</f>
        <v>1048</v>
      </c>
      <c r="R104" s="616"/>
      <c r="S104" s="10" t="s">
        <v>1249</v>
      </c>
      <c r="T104" s="283"/>
      <c r="U104" s="185"/>
      <c r="V104" s="365"/>
      <c r="W104" s="365"/>
      <c r="X104" s="365"/>
      <c r="Y104" s="365"/>
      <c r="Z104" s="365"/>
      <c r="AA104" s="365"/>
      <c r="AB104" s="365"/>
      <c r="AC104" s="365"/>
      <c r="AD104" s="365"/>
      <c r="AE104" s="365"/>
      <c r="AF104" s="365"/>
      <c r="AG104" s="365"/>
      <c r="AH104" s="365"/>
      <c r="AI104" s="403"/>
      <c r="AJ104" s="403"/>
      <c r="AK104" s="55"/>
      <c r="AL104" s="28"/>
      <c r="AM104" s="10"/>
      <c r="AN104" s="10"/>
      <c r="AO104" s="379"/>
      <c r="AP104" s="378"/>
      <c r="AQ104" s="41">
        <f>ROUND(Q104*$AN$84,0)</f>
        <v>734</v>
      </c>
      <c r="AR104" s="53"/>
    </row>
    <row r="105" spans="1:44" ht="18" customHeight="1">
      <c r="A105" s="14">
        <v>54</v>
      </c>
      <c r="B105" s="15">
        <v>8220</v>
      </c>
      <c r="C105" s="80" t="s">
        <v>1687</v>
      </c>
      <c r="D105" s="398"/>
      <c r="E105" s="112"/>
      <c r="F105" s="117"/>
      <c r="G105" s="117"/>
      <c r="H105" s="44"/>
      <c r="I105" s="25"/>
      <c r="J105" s="25"/>
      <c r="K105" s="25"/>
      <c r="L105" s="54"/>
      <c r="M105" s="44"/>
      <c r="N105" s="25"/>
      <c r="O105" s="25"/>
      <c r="P105" s="25"/>
      <c r="Q105" s="329"/>
      <c r="R105" s="329"/>
      <c r="S105" s="25"/>
      <c r="T105" s="25"/>
      <c r="U105" s="182" t="s">
        <v>677</v>
      </c>
      <c r="V105" s="184"/>
      <c r="W105" s="184"/>
      <c r="X105" s="184"/>
      <c r="Y105" s="184"/>
      <c r="Z105" s="184"/>
      <c r="AA105" s="184"/>
      <c r="AB105" s="365"/>
      <c r="AC105" s="365"/>
      <c r="AD105" s="365"/>
      <c r="AE105" s="38"/>
      <c r="AF105" s="38"/>
      <c r="AG105" s="38"/>
      <c r="AH105" s="353" t="s">
        <v>1757</v>
      </c>
      <c r="AI105" s="530">
        <f>$AI$7</f>
        <v>0.97</v>
      </c>
      <c r="AJ105" s="643"/>
      <c r="AK105" s="55"/>
      <c r="AL105" s="28"/>
      <c r="AM105" s="10"/>
      <c r="AN105" s="10"/>
      <c r="AO105" s="379"/>
      <c r="AP105" s="378"/>
      <c r="AQ105" s="41">
        <f>ROUND(ROUND(Q104*AI105,0)*$AN$84,0)</f>
        <v>712</v>
      </c>
      <c r="AR105" s="53"/>
    </row>
    <row r="106" spans="1:44" ht="16.5" customHeight="1">
      <c r="A106" s="14">
        <v>54</v>
      </c>
      <c r="B106" s="14">
        <v>8691</v>
      </c>
      <c r="C106" s="80" t="s">
        <v>389</v>
      </c>
      <c r="D106" s="398"/>
      <c r="E106" s="109" t="s">
        <v>682</v>
      </c>
      <c r="F106" s="118"/>
      <c r="G106" s="429"/>
      <c r="H106" s="109" t="s">
        <v>2045</v>
      </c>
      <c r="I106" s="21"/>
      <c r="J106" s="21"/>
      <c r="K106" s="21"/>
      <c r="L106" s="89"/>
      <c r="M106" s="43" t="s">
        <v>1282</v>
      </c>
      <c r="N106" s="21"/>
      <c r="O106" s="21"/>
      <c r="P106" s="21"/>
      <c r="Q106" s="616">
        <f>'地域福祉施設'!Q106</f>
        <v>742</v>
      </c>
      <c r="R106" s="616"/>
      <c r="S106" s="2" t="s">
        <v>1249</v>
      </c>
      <c r="T106" s="89"/>
      <c r="U106" s="185"/>
      <c r="V106" s="365"/>
      <c r="W106" s="365"/>
      <c r="X106" s="365"/>
      <c r="Y106" s="365"/>
      <c r="Z106" s="365"/>
      <c r="AA106" s="365"/>
      <c r="AB106" s="365"/>
      <c r="AC106" s="365"/>
      <c r="AD106" s="365"/>
      <c r="AE106" s="365"/>
      <c r="AF106" s="365"/>
      <c r="AG106" s="365"/>
      <c r="AH106" s="365"/>
      <c r="AI106" s="403"/>
      <c r="AJ106" s="403"/>
      <c r="AK106" s="55"/>
      <c r="AL106" s="28"/>
      <c r="AM106" s="10"/>
      <c r="AN106" s="10"/>
      <c r="AO106" s="379"/>
      <c r="AP106" s="378"/>
      <c r="AQ106" s="41">
        <f>ROUND(Q106*$AN$84,0)</f>
        <v>519</v>
      </c>
      <c r="AR106" s="23"/>
    </row>
    <row r="107" spans="1:44" ht="16.5" customHeight="1">
      <c r="A107" s="14">
        <v>54</v>
      </c>
      <c r="B107" s="14">
        <v>8693</v>
      </c>
      <c r="C107" s="80" t="s">
        <v>390</v>
      </c>
      <c r="D107" s="398"/>
      <c r="E107" s="610" t="s">
        <v>1975</v>
      </c>
      <c r="F107" s="635"/>
      <c r="G107" s="636"/>
      <c r="H107" s="610" t="s">
        <v>242</v>
      </c>
      <c r="I107" s="632"/>
      <c r="J107" s="632"/>
      <c r="K107" s="632"/>
      <c r="L107" s="557"/>
      <c r="M107" s="57"/>
      <c r="N107" s="283"/>
      <c r="O107" s="283"/>
      <c r="P107" s="283"/>
      <c r="Q107" s="328"/>
      <c r="R107" s="328"/>
      <c r="S107" s="283"/>
      <c r="T107" s="283"/>
      <c r="U107" s="182" t="s">
        <v>677</v>
      </c>
      <c r="V107" s="184"/>
      <c r="W107" s="184"/>
      <c r="X107" s="184"/>
      <c r="Y107" s="184"/>
      <c r="Z107" s="184"/>
      <c r="AA107" s="184"/>
      <c r="AB107" s="365"/>
      <c r="AC107" s="365"/>
      <c r="AD107" s="365"/>
      <c r="AE107" s="38"/>
      <c r="AF107" s="38"/>
      <c r="AG107" s="38"/>
      <c r="AH107" s="353" t="s">
        <v>1757</v>
      </c>
      <c r="AI107" s="530">
        <f>$AI$7</f>
        <v>0.97</v>
      </c>
      <c r="AJ107" s="643"/>
      <c r="AK107" s="55"/>
      <c r="AL107" s="28"/>
      <c r="AM107" s="10"/>
      <c r="AN107" s="10"/>
      <c r="AO107" s="379"/>
      <c r="AP107" s="378"/>
      <c r="AQ107" s="41">
        <f>ROUND(ROUND(Q106*AI107,0)*$AN$84,0)</f>
        <v>504</v>
      </c>
      <c r="AR107" s="53"/>
    </row>
    <row r="108" spans="1:44" ht="16.5" customHeight="1">
      <c r="A108" s="14">
        <v>54</v>
      </c>
      <c r="B108" s="14">
        <v>8701</v>
      </c>
      <c r="C108" s="80" t="s">
        <v>391</v>
      </c>
      <c r="D108" s="398"/>
      <c r="E108" s="637"/>
      <c r="F108" s="635"/>
      <c r="G108" s="636"/>
      <c r="H108" s="633"/>
      <c r="I108" s="632"/>
      <c r="J108" s="632"/>
      <c r="K108" s="632"/>
      <c r="L108" s="557"/>
      <c r="M108" s="43" t="s">
        <v>702</v>
      </c>
      <c r="N108" s="21"/>
      <c r="O108" s="21"/>
      <c r="P108" s="21"/>
      <c r="Q108" s="616">
        <f>'地域福祉施設'!Q108</f>
        <v>848</v>
      </c>
      <c r="R108" s="616"/>
      <c r="S108" s="2" t="s">
        <v>1249</v>
      </c>
      <c r="T108" s="89"/>
      <c r="U108" s="185"/>
      <c r="V108" s="365"/>
      <c r="W108" s="365"/>
      <c r="X108" s="365"/>
      <c r="Y108" s="365"/>
      <c r="Z108" s="365"/>
      <c r="AA108" s="365"/>
      <c r="AB108" s="365"/>
      <c r="AC108" s="365"/>
      <c r="AD108" s="365"/>
      <c r="AE108" s="365"/>
      <c r="AF108" s="365"/>
      <c r="AG108" s="365"/>
      <c r="AH108" s="365"/>
      <c r="AI108" s="403"/>
      <c r="AJ108" s="403"/>
      <c r="AK108" s="55"/>
      <c r="AL108" s="28"/>
      <c r="AM108" s="10"/>
      <c r="AN108" s="10"/>
      <c r="AO108" s="379"/>
      <c r="AP108" s="378"/>
      <c r="AQ108" s="41">
        <f>ROUND(Q108*$AN$84,0)</f>
        <v>594</v>
      </c>
      <c r="AR108" s="53"/>
    </row>
    <row r="109" spans="1:44" ht="16.5" customHeight="1">
      <c r="A109" s="14">
        <v>54</v>
      </c>
      <c r="B109" s="14">
        <v>8703</v>
      </c>
      <c r="C109" s="80" t="s">
        <v>392</v>
      </c>
      <c r="D109" s="398"/>
      <c r="E109" s="637"/>
      <c r="F109" s="635"/>
      <c r="G109" s="636"/>
      <c r="H109" s="633"/>
      <c r="I109" s="632"/>
      <c r="J109" s="632"/>
      <c r="K109" s="632"/>
      <c r="L109" s="557"/>
      <c r="M109" s="57"/>
      <c r="N109" s="283"/>
      <c r="O109" s="283"/>
      <c r="P109" s="283"/>
      <c r="Q109" s="329"/>
      <c r="R109" s="329"/>
      <c r="S109" s="25"/>
      <c r="T109" s="54"/>
      <c r="U109" s="182" t="s">
        <v>677</v>
      </c>
      <c r="V109" s="184"/>
      <c r="W109" s="184"/>
      <c r="X109" s="184"/>
      <c r="Y109" s="184"/>
      <c r="Z109" s="184"/>
      <c r="AA109" s="184"/>
      <c r="AB109" s="365"/>
      <c r="AC109" s="365"/>
      <c r="AD109" s="365"/>
      <c r="AE109" s="38"/>
      <c r="AF109" s="38"/>
      <c r="AG109" s="38"/>
      <c r="AH109" s="353" t="s">
        <v>1757</v>
      </c>
      <c r="AI109" s="530">
        <f>$AI$7</f>
        <v>0.97</v>
      </c>
      <c r="AJ109" s="643"/>
      <c r="AK109" s="55"/>
      <c r="AL109" s="28"/>
      <c r="AM109" s="10"/>
      <c r="AN109" s="10"/>
      <c r="AO109" s="379"/>
      <c r="AP109" s="378"/>
      <c r="AQ109" s="41">
        <f>ROUND(ROUND(Q108*AI109,0)*$AN$84,0)</f>
        <v>576</v>
      </c>
      <c r="AR109" s="53"/>
    </row>
    <row r="110" spans="1:44" ht="16.5" customHeight="1">
      <c r="A110" s="14">
        <v>54</v>
      </c>
      <c r="B110" s="14">
        <v>8711</v>
      </c>
      <c r="C110" s="80" t="s">
        <v>393</v>
      </c>
      <c r="D110" s="398"/>
      <c r="E110" s="637"/>
      <c r="F110" s="635"/>
      <c r="G110" s="636"/>
      <c r="H110" s="57" t="s">
        <v>1283</v>
      </c>
      <c r="I110" s="283"/>
      <c r="J110" s="283"/>
      <c r="K110" s="283"/>
      <c r="L110" s="284"/>
      <c r="M110" s="43" t="s">
        <v>703</v>
      </c>
      <c r="N110" s="21"/>
      <c r="O110" s="21"/>
      <c r="P110" s="21"/>
      <c r="Q110" s="616">
        <f>'地域福祉施設'!Q110</f>
        <v>978</v>
      </c>
      <c r="R110" s="616"/>
      <c r="S110" s="10" t="s">
        <v>1249</v>
      </c>
      <c r="T110" s="283"/>
      <c r="U110" s="185"/>
      <c r="V110" s="365"/>
      <c r="W110" s="365"/>
      <c r="X110" s="365"/>
      <c r="Y110" s="365"/>
      <c r="Z110" s="365"/>
      <c r="AA110" s="365"/>
      <c r="AB110" s="365"/>
      <c r="AC110" s="365"/>
      <c r="AD110" s="365"/>
      <c r="AE110" s="365"/>
      <c r="AF110" s="365"/>
      <c r="AG110" s="365"/>
      <c r="AH110" s="365"/>
      <c r="AI110" s="403"/>
      <c r="AJ110" s="403"/>
      <c r="AK110" s="55"/>
      <c r="AL110" s="28"/>
      <c r="AM110" s="10"/>
      <c r="AN110" s="10"/>
      <c r="AO110" s="379"/>
      <c r="AP110" s="378"/>
      <c r="AQ110" s="41">
        <f>ROUND(Q110*$AN$84,0)</f>
        <v>685</v>
      </c>
      <c r="AR110" s="53"/>
    </row>
    <row r="111" spans="1:44" ht="16.5" customHeight="1">
      <c r="A111" s="14">
        <v>54</v>
      </c>
      <c r="B111" s="14">
        <v>8713</v>
      </c>
      <c r="C111" s="80" t="s">
        <v>394</v>
      </c>
      <c r="D111" s="398"/>
      <c r="E111" s="637"/>
      <c r="F111" s="635"/>
      <c r="G111" s="636"/>
      <c r="H111" s="57"/>
      <c r="I111" s="283"/>
      <c r="J111" s="283"/>
      <c r="K111" s="283"/>
      <c r="L111" s="284"/>
      <c r="M111" s="57"/>
      <c r="N111" s="283"/>
      <c r="O111" s="283"/>
      <c r="P111" s="283"/>
      <c r="Q111" s="328"/>
      <c r="R111" s="328"/>
      <c r="S111" s="283"/>
      <c r="T111" s="283"/>
      <c r="U111" s="182" t="s">
        <v>698</v>
      </c>
      <c r="V111" s="184"/>
      <c r="W111" s="184"/>
      <c r="X111" s="184"/>
      <c r="Y111" s="184"/>
      <c r="Z111" s="184"/>
      <c r="AA111" s="184"/>
      <c r="AB111" s="365"/>
      <c r="AC111" s="365"/>
      <c r="AD111" s="365"/>
      <c r="AE111" s="38"/>
      <c r="AF111" s="38"/>
      <c r="AG111" s="38"/>
      <c r="AH111" s="353" t="s">
        <v>1757</v>
      </c>
      <c r="AI111" s="530">
        <f>$AI$7</f>
        <v>0.97</v>
      </c>
      <c r="AJ111" s="643"/>
      <c r="AK111" s="55"/>
      <c r="AL111" s="28"/>
      <c r="AM111" s="10"/>
      <c r="AN111" s="10"/>
      <c r="AO111" s="379"/>
      <c r="AP111" s="378"/>
      <c r="AQ111" s="41">
        <f>ROUND(ROUND(Q110*AI111,0)*$AN$84,0)</f>
        <v>664</v>
      </c>
      <c r="AR111" s="53"/>
    </row>
    <row r="112" spans="1:44" ht="16.5" customHeight="1">
      <c r="A112" s="14">
        <v>54</v>
      </c>
      <c r="B112" s="14">
        <v>8695</v>
      </c>
      <c r="C112" s="80" t="s">
        <v>1662</v>
      </c>
      <c r="D112" s="398"/>
      <c r="E112" s="431"/>
      <c r="F112" s="475"/>
      <c r="G112" s="433"/>
      <c r="H112" s="109" t="s">
        <v>701</v>
      </c>
      <c r="I112" s="21"/>
      <c r="J112" s="21"/>
      <c r="K112" s="21"/>
      <c r="L112" s="89"/>
      <c r="M112" s="43" t="s">
        <v>1282</v>
      </c>
      <c r="N112" s="21"/>
      <c r="O112" s="21"/>
      <c r="P112" s="21"/>
      <c r="Q112" s="616">
        <f>'地域福祉施設'!Q112</f>
        <v>793</v>
      </c>
      <c r="R112" s="616"/>
      <c r="S112" s="2" t="s">
        <v>1249</v>
      </c>
      <c r="T112" s="21"/>
      <c r="U112" s="185"/>
      <c r="V112" s="365"/>
      <c r="W112" s="365"/>
      <c r="X112" s="365"/>
      <c r="Y112" s="365"/>
      <c r="Z112" s="365"/>
      <c r="AA112" s="365"/>
      <c r="AB112" s="365"/>
      <c r="AC112" s="365"/>
      <c r="AD112" s="365"/>
      <c r="AE112" s="365"/>
      <c r="AF112" s="365"/>
      <c r="AG112" s="365"/>
      <c r="AH112" s="365"/>
      <c r="AI112" s="403"/>
      <c r="AJ112" s="403"/>
      <c r="AK112" s="55"/>
      <c r="AL112" s="28"/>
      <c r="AM112" s="10"/>
      <c r="AN112" s="10"/>
      <c r="AO112" s="379"/>
      <c r="AP112" s="378"/>
      <c r="AQ112" s="41">
        <f>ROUND(Q112*$AN$84,0)</f>
        <v>555</v>
      </c>
      <c r="AR112" s="53"/>
    </row>
    <row r="113" spans="1:44" ht="16.5" customHeight="1">
      <c r="A113" s="14">
        <v>54</v>
      </c>
      <c r="B113" s="14">
        <v>8697</v>
      </c>
      <c r="C113" s="80" t="s">
        <v>1663</v>
      </c>
      <c r="D113" s="398"/>
      <c r="E113" s="431"/>
      <c r="F113" s="475"/>
      <c r="G113" s="433"/>
      <c r="H113" s="610" t="s">
        <v>1588</v>
      </c>
      <c r="I113" s="632"/>
      <c r="J113" s="632"/>
      <c r="K113" s="632"/>
      <c r="L113" s="557"/>
      <c r="M113" s="57"/>
      <c r="N113" s="283"/>
      <c r="O113" s="283"/>
      <c r="P113" s="283"/>
      <c r="Q113" s="328"/>
      <c r="R113" s="328"/>
      <c r="S113" s="283"/>
      <c r="T113" s="283"/>
      <c r="U113" s="182" t="s">
        <v>677</v>
      </c>
      <c r="V113" s="184"/>
      <c r="W113" s="184"/>
      <c r="X113" s="184"/>
      <c r="Y113" s="184"/>
      <c r="Z113" s="184"/>
      <c r="AA113" s="184"/>
      <c r="AB113" s="365"/>
      <c r="AC113" s="365"/>
      <c r="AD113" s="365"/>
      <c r="AE113" s="38"/>
      <c r="AF113" s="38"/>
      <c r="AG113" s="38"/>
      <c r="AH113" s="353" t="s">
        <v>1757</v>
      </c>
      <c r="AI113" s="530">
        <f>$AI$7</f>
        <v>0.97</v>
      </c>
      <c r="AJ113" s="643"/>
      <c r="AK113" s="55"/>
      <c r="AL113" s="28"/>
      <c r="AM113" s="10"/>
      <c r="AN113" s="10"/>
      <c r="AO113" s="379"/>
      <c r="AP113" s="378"/>
      <c r="AQ113" s="41">
        <f>ROUND(ROUND(Q112*AI113,0)*$AN$84,0)</f>
        <v>538</v>
      </c>
      <c r="AR113" s="53"/>
    </row>
    <row r="114" spans="1:44" ht="16.5" customHeight="1">
      <c r="A114" s="14">
        <v>54</v>
      </c>
      <c r="B114" s="14">
        <v>8705</v>
      </c>
      <c r="C114" s="80" t="s">
        <v>1664</v>
      </c>
      <c r="D114" s="398"/>
      <c r="E114" s="431"/>
      <c r="F114" s="475"/>
      <c r="G114" s="433"/>
      <c r="H114" s="633"/>
      <c r="I114" s="632"/>
      <c r="J114" s="632"/>
      <c r="K114" s="632"/>
      <c r="L114" s="557"/>
      <c r="M114" s="43" t="s">
        <v>702</v>
      </c>
      <c r="N114" s="21"/>
      <c r="O114" s="21"/>
      <c r="P114" s="21"/>
      <c r="Q114" s="616">
        <f>'地域福祉施設'!Q114</f>
        <v>898</v>
      </c>
      <c r="R114" s="616"/>
      <c r="S114" s="2" t="s">
        <v>1249</v>
      </c>
      <c r="T114" s="89"/>
      <c r="U114" s="185"/>
      <c r="V114" s="365"/>
      <c r="W114" s="365"/>
      <c r="X114" s="365"/>
      <c r="Y114" s="365"/>
      <c r="Z114" s="365"/>
      <c r="AA114" s="365"/>
      <c r="AB114" s="365"/>
      <c r="AC114" s="365"/>
      <c r="AD114" s="365"/>
      <c r="AE114" s="365"/>
      <c r="AF114" s="365"/>
      <c r="AG114" s="365"/>
      <c r="AH114" s="365"/>
      <c r="AI114" s="403"/>
      <c r="AJ114" s="403"/>
      <c r="AK114" s="55"/>
      <c r="AL114" s="28"/>
      <c r="AM114" s="10"/>
      <c r="AN114" s="10"/>
      <c r="AO114" s="379"/>
      <c r="AP114" s="378"/>
      <c r="AQ114" s="41">
        <f>ROUND(Q114*$AN$84,0)</f>
        <v>629</v>
      </c>
      <c r="AR114" s="53"/>
    </row>
    <row r="115" spans="1:44" ht="16.5" customHeight="1">
      <c r="A115" s="14">
        <v>54</v>
      </c>
      <c r="B115" s="14">
        <v>8707</v>
      </c>
      <c r="C115" s="80" t="s">
        <v>1665</v>
      </c>
      <c r="D115" s="398"/>
      <c r="E115" s="431"/>
      <c r="F115" s="475"/>
      <c r="G115" s="433"/>
      <c r="H115" s="633"/>
      <c r="I115" s="632"/>
      <c r="J115" s="632"/>
      <c r="K115" s="632"/>
      <c r="L115" s="557"/>
      <c r="M115" s="44"/>
      <c r="N115" s="25"/>
      <c r="O115" s="25"/>
      <c r="P115" s="25"/>
      <c r="Q115" s="329"/>
      <c r="R115" s="329"/>
      <c r="S115" s="25"/>
      <c r="T115" s="54"/>
      <c r="U115" s="182" t="s">
        <v>677</v>
      </c>
      <c r="V115" s="184"/>
      <c r="W115" s="184"/>
      <c r="X115" s="184"/>
      <c r="Y115" s="184"/>
      <c r="Z115" s="184"/>
      <c r="AA115" s="184"/>
      <c r="AB115" s="365"/>
      <c r="AC115" s="365"/>
      <c r="AD115" s="365"/>
      <c r="AE115" s="38"/>
      <c r="AF115" s="38"/>
      <c r="AG115" s="38"/>
      <c r="AH115" s="353" t="s">
        <v>1757</v>
      </c>
      <c r="AI115" s="530">
        <f>$AI$7</f>
        <v>0.97</v>
      </c>
      <c r="AJ115" s="643"/>
      <c r="AK115" s="55"/>
      <c r="AL115" s="28"/>
      <c r="AM115" s="10"/>
      <c r="AN115" s="10"/>
      <c r="AO115" s="379"/>
      <c r="AP115" s="378"/>
      <c r="AQ115" s="41">
        <f>ROUND(ROUND(Q114*AI115,0)*$AN$84,0)</f>
        <v>610</v>
      </c>
      <c r="AR115" s="53"/>
    </row>
    <row r="116" spans="1:44" ht="16.5" customHeight="1">
      <c r="A116" s="14">
        <v>54</v>
      </c>
      <c r="B116" s="14">
        <v>8715</v>
      </c>
      <c r="C116" s="80" t="s">
        <v>1666</v>
      </c>
      <c r="D116" s="398"/>
      <c r="E116" s="431"/>
      <c r="F116" s="475"/>
      <c r="G116" s="433"/>
      <c r="H116" s="645" t="s">
        <v>180</v>
      </c>
      <c r="I116" s="646"/>
      <c r="J116" s="646"/>
      <c r="K116" s="646"/>
      <c r="L116" s="647"/>
      <c r="M116" s="57" t="s">
        <v>704</v>
      </c>
      <c r="N116" s="283"/>
      <c r="O116" s="283"/>
      <c r="P116" s="283"/>
      <c r="Q116" s="616">
        <f>'地域福祉施設'!Q116</f>
        <v>1026</v>
      </c>
      <c r="R116" s="616"/>
      <c r="S116" s="10" t="s">
        <v>1249</v>
      </c>
      <c r="T116" s="283"/>
      <c r="U116" s="185"/>
      <c r="V116" s="365"/>
      <c r="W116" s="365"/>
      <c r="X116" s="365"/>
      <c r="Y116" s="365"/>
      <c r="Z116" s="365"/>
      <c r="AA116" s="365"/>
      <c r="AB116" s="365"/>
      <c r="AC116" s="365"/>
      <c r="AD116" s="365"/>
      <c r="AE116" s="365"/>
      <c r="AF116" s="365"/>
      <c r="AG116" s="365"/>
      <c r="AH116" s="365"/>
      <c r="AI116" s="403"/>
      <c r="AJ116" s="403"/>
      <c r="AK116" s="55"/>
      <c r="AL116" s="28"/>
      <c r="AM116" s="10"/>
      <c r="AN116" s="10"/>
      <c r="AO116" s="379"/>
      <c r="AP116" s="378"/>
      <c r="AQ116" s="41">
        <f>ROUND(Q116*$AN$84,0)</f>
        <v>718</v>
      </c>
      <c r="AR116" s="53"/>
    </row>
    <row r="117" spans="1:44" ht="16.5" customHeight="1">
      <c r="A117" s="14">
        <v>54</v>
      </c>
      <c r="B117" s="14">
        <v>8717</v>
      </c>
      <c r="C117" s="80" t="s">
        <v>1667</v>
      </c>
      <c r="D117" s="398"/>
      <c r="E117" s="431"/>
      <c r="F117" s="432"/>
      <c r="G117" s="433"/>
      <c r="H117" s="648"/>
      <c r="I117" s="649"/>
      <c r="J117" s="649"/>
      <c r="K117" s="649"/>
      <c r="L117" s="650"/>
      <c r="M117" s="44"/>
      <c r="N117" s="25"/>
      <c r="O117" s="25"/>
      <c r="P117" s="25"/>
      <c r="Q117" s="329"/>
      <c r="R117" s="329"/>
      <c r="S117" s="25"/>
      <c r="T117" s="25"/>
      <c r="U117" s="182" t="s">
        <v>677</v>
      </c>
      <c r="V117" s="184"/>
      <c r="W117" s="184"/>
      <c r="X117" s="184"/>
      <c r="Y117" s="184"/>
      <c r="Z117" s="184"/>
      <c r="AA117" s="184"/>
      <c r="AB117" s="365"/>
      <c r="AC117" s="365"/>
      <c r="AD117" s="365"/>
      <c r="AE117" s="38"/>
      <c r="AF117" s="38"/>
      <c r="AG117" s="38"/>
      <c r="AH117" s="353" t="s">
        <v>1757</v>
      </c>
      <c r="AI117" s="530">
        <f>$AI$7</f>
        <v>0.97</v>
      </c>
      <c r="AJ117" s="643"/>
      <c r="AK117" s="55"/>
      <c r="AL117" s="28"/>
      <c r="AM117" s="10"/>
      <c r="AN117" s="10"/>
      <c r="AO117" s="379"/>
      <c r="AP117" s="378"/>
      <c r="AQ117" s="41">
        <f>ROUND(ROUND(Q116*AI117,0)*$AN$84,0)</f>
        <v>697</v>
      </c>
      <c r="AR117" s="53"/>
    </row>
    <row r="118" spans="1:44" ht="16.5" customHeight="1">
      <c r="A118" s="14">
        <v>54</v>
      </c>
      <c r="B118" s="15">
        <v>8221</v>
      </c>
      <c r="C118" s="80" t="s">
        <v>1688</v>
      </c>
      <c r="D118" s="398"/>
      <c r="E118" s="431"/>
      <c r="F118" s="475"/>
      <c r="G118" s="433"/>
      <c r="H118" s="109" t="s">
        <v>998</v>
      </c>
      <c r="I118" s="21"/>
      <c r="J118" s="21"/>
      <c r="K118" s="21"/>
      <c r="L118" s="89"/>
      <c r="M118" s="43" t="s">
        <v>1282</v>
      </c>
      <c r="N118" s="21"/>
      <c r="O118" s="21"/>
      <c r="P118" s="21"/>
      <c r="Q118" s="616">
        <f>'地域福祉施設'!Q118</f>
        <v>784</v>
      </c>
      <c r="R118" s="616"/>
      <c r="S118" s="2" t="s">
        <v>1249</v>
      </c>
      <c r="T118" s="21"/>
      <c r="U118" s="185"/>
      <c r="V118" s="365"/>
      <c r="W118" s="365"/>
      <c r="X118" s="365"/>
      <c r="Y118" s="365"/>
      <c r="Z118" s="365"/>
      <c r="AA118" s="365"/>
      <c r="AB118" s="365"/>
      <c r="AC118" s="365"/>
      <c r="AD118" s="365"/>
      <c r="AE118" s="365"/>
      <c r="AF118" s="365"/>
      <c r="AG118" s="365"/>
      <c r="AH118" s="365"/>
      <c r="AI118" s="403"/>
      <c r="AJ118" s="403"/>
      <c r="AK118" s="55"/>
      <c r="AL118" s="28"/>
      <c r="AM118" s="10"/>
      <c r="AN118" s="10"/>
      <c r="AO118" s="379"/>
      <c r="AP118" s="378"/>
      <c r="AQ118" s="41">
        <f>ROUND(Q118*$AN$84,0)</f>
        <v>549</v>
      </c>
      <c r="AR118" s="53"/>
    </row>
    <row r="119" spans="1:44" ht="16.5" customHeight="1">
      <c r="A119" s="14">
        <v>54</v>
      </c>
      <c r="B119" s="15">
        <v>8222</v>
      </c>
      <c r="C119" s="80" t="s">
        <v>1689</v>
      </c>
      <c r="D119" s="398"/>
      <c r="E119" s="431"/>
      <c r="F119" s="475"/>
      <c r="G119" s="433"/>
      <c r="H119" s="610" t="s">
        <v>1589</v>
      </c>
      <c r="I119" s="632"/>
      <c r="J119" s="632"/>
      <c r="K119" s="632"/>
      <c r="L119" s="557"/>
      <c r="M119" s="57"/>
      <c r="N119" s="283"/>
      <c r="O119" s="283"/>
      <c r="P119" s="283"/>
      <c r="Q119" s="328"/>
      <c r="R119" s="328"/>
      <c r="S119" s="283"/>
      <c r="T119" s="283"/>
      <c r="U119" s="182" t="s">
        <v>677</v>
      </c>
      <c r="V119" s="184"/>
      <c r="W119" s="184"/>
      <c r="X119" s="184"/>
      <c r="Y119" s="184"/>
      <c r="Z119" s="184"/>
      <c r="AA119" s="184"/>
      <c r="AB119" s="365"/>
      <c r="AC119" s="365"/>
      <c r="AD119" s="365"/>
      <c r="AE119" s="38"/>
      <c r="AF119" s="38"/>
      <c r="AG119" s="38"/>
      <c r="AH119" s="353" t="s">
        <v>1757</v>
      </c>
      <c r="AI119" s="530">
        <f>$AI$7</f>
        <v>0.97</v>
      </c>
      <c r="AJ119" s="643"/>
      <c r="AK119" s="55"/>
      <c r="AL119" s="28"/>
      <c r="AM119" s="10"/>
      <c r="AN119" s="10"/>
      <c r="AO119" s="379"/>
      <c r="AP119" s="378"/>
      <c r="AQ119" s="41">
        <f>ROUND(ROUND(Q118*AI119,0)*$AN$84,0)</f>
        <v>532</v>
      </c>
      <c r="AR119" s="53"/>
    </row>
    <row r="120" spans="1:44" ht="16.5" customHeight="1">
      <c r="A120" s="14">
        <v>54</v>
      </c>
      <c r="B120" s="15">
        <v>8223</v>
      </c>
      <c r="C120" s="80" t="s">
        <v>1690</v>
      </c>
      <c r="D120" s="398"/>
      <c r="E120" s="431"/>
      <c r="F120" s="475"/>
      <c r="G120" s="433"/>
      <c r="H120" s="633"/>
      <c r="I120" s="632"/>
      <c r="J120" s="632"/>
      <c r="K120" s="632"/>
      <c r="L120" s="557"/>
      <c r="M120" s="43" t="s">
        <v>702</v>
      </c>
      <c r="N120" s="21"/>
      <c r="O120" s="21"/>
      <c r="P120" s="21"/>
      <c r="Q120" s="616">
        <f>'地域福祉施設'!Q120</f>
        <v>889</v>
      </c>
      <c r="R120" s="616"/>
      <c r="S120" s="2" t="s">
        <v>1249</v>
      </c>
      <c r="T120" s="89"/>
      <c r="U120" s="185"/>
      <c r="V120" s="365"/>
      <c r="W120" s="365"/>
      <c r="X120" s="365"/>
      <c r="Y120" s="365"/>
      <c r="Z120" s="365"/>
      <c r="AA120" s="365"/>
      <c r="AB120" s="365"/>
      <c r="AC120" s="365"/>
      <c r="AD120" s="365"/>
      <c r="AE120" s="365"/>
      <c r="AF120" s="365"/>
      <c r="AG120" s="365"/>
      <c r="AH120" s="365"/>
      <c r="AI120" s="403"/>
      <c r="AJ120" s="403"/>
      <c r="AK120" s="55"/>
      <c r="AL120" s="28"/>
      <c r="AM120" s="10"/>
      <c r="AN120" s="10"/>
      <c r="AO120" s="379"/>
      <c r="AP120" s="378"/>
      <c r="AQ120" s="41">
        <f>ROUND(Q120*$AN$84,0)</f>
        <v>622</v>
      </c>
      <c r="AR120" s="53"/>
    </row>
    <row r="121" spans="1:44" ht="16.5" customHeight="1">
      <c r="A121" s="14">
        <v>54</v>
      </c>
      <c r="B121" s="15">
        <v>8224</v>
      </c>
      <c r="C121" s="80" t="s">
        <v>1691</v>
      </c>
      <c r="D121" s="398"/>
      <c r="E121" s="431"/>
      <c r="F121" s="475"/>
      <c r="G121" s="433"/>
      <c r="H121" s="633"/>
      <c r="I121" s="632"/>
      <c r="J121" s="632"/>
      <c r="K121" s="632"/>
      <c r="L121" s="557"/>
      <c r="M121" s="44"/>
      <c r="N121" s="25"/>
      <c r="O121" s="25"/>
      <c r="P121" s="25"/>
      <c r="Q121" s="329"/>
      <c r="R121" s="329"/>
      <c r="S121" s="25"/>
      <c r="T121" s="54"/>
      <c r="U121" s="182" t="s">
        <v>677</v>
      </c>
      <c r="V121" s="184"/>
      <c r="W121" s="184"/>
      <c r="X121" s="184"/>
      <c r="Y121" s="184"/>
      <c r="Z121" s="184"/>
      <c r="AA121" s="184"/>
      <c r="AB121" s="365"/>
      <c r="AC121" s="365"/>
      <c r="AD121" s="365"/>
      <c r="AE121" s="38"/>
      <c r="AF121" s="38"/>
      <c r="AG121" s="38"/>
      <c r="AH121" s="353" t="s">
        <v>1757</v>
      </c>
      <c r="AI121" s="530">
        <f>$AI$7</f>
        <v>0.97</v>
      </c>
      <c r="AJ121" s="643"/>
      <c r="AK121" s="55"/>
      <c r="AL121" s="28"/>
      <c r="AM121" s="10"/>
      <c r="AN121" s="10"/>
      <c r="AO121" s="379"/>
      <c r="AP121" s="378"/>
      <c r="AQ121" s="41">
        <f>ROUND(ROUND(Q120*AI121,0)*$AN$84,0)</f>
        <v>603</v>
      </c>
      <c r="AR121" s="53"/>
    </row>
    <row r="122" spans="1:44" ht="16.5" customHeight="1">
      <c r="A122" s="14">
        <v>54</v>
      </c>
      <c r="B122" s="15">
        <v>8225</v>
      </c>
      <c r="C122" s="80" t="s">
        <v>1692</v>
      </c>
      <c r="D122" s="398"/>
      <c r="E122" s="431"/>
      <c r="F122" s="475"/>
      <c r="G122" s="433"/>
      <c r="H122" s="648" t="s">
        <v>1585</v>
      </c>
      <c r="I122" s="649"/>
      <c r="J122" s="649"/>
      <c r="K122" s="649"/>
      <c r="L122" s="650"/>
      <c r="M122" s="57" t="s">
        <v>704</v>
      </c>
      <c r="N122" s="283"/>
      <c r="O122" s="283"/>
      <c r="P122" s="283"/>
      <c r="Q122" s="616">
        <f>'地域福祉施設'!Q122</f>
        <v>1016</v>
      </c>
      <c r="R122" s="616"/>
      <c r="S122" s="10" t="s">
        <v>1249</v>
      </c>
      <c r="T122" s="283"/>
      <c r="U122" s="185"/>
      <c r="V122" s="365"/>
      <c r="W122" s="365"/>
      <c r="X122" s="365"/>
      <c r="Y122" s="365"/>
      <c r="Z122" s="365"/>
      <c r="AA122" s="365"/>
      <c r="AB122" s="365"/>
      <c r="AC122" s="365"/>
      <c r="AD122" s="365"/>
      <c r="AE122" s="365"/>
      <c r="AF122" s="365"/>
      <c r="AG122" s="365"/>
      <c r="AH122" s="365"/>
      <c r="AI122" s="403"/>
      <c r="AJ122" s="403"/>
      <c r="AK122" s="55"/>
      <c r="AL122" s="28"/>
      <c r="AM122" s="10"/>
      <c r="AN122" s="10"/>
      <c r="AO122" s="379"/>
      <c r="AP122" s="378"/>
      <c r="AQ122" s="41">
        <f>ROUND(Q122*$AN$84,0)</f>
        <v>711</v>
      </c>
      <c r="AR122" s="53"/>
    </row>
    <row r="123" spans="1:44" ht="16.5" customHeight="1">
      <c r="A123" s="14">
        <v>54</v>
      </c>
      <c r="B123" s="15">
        <v>8226</v>
      </c>
      <c r="C123" s="80" t="s">
        <v>1693</v>
      </c>
      <c r="D123" s="330"/>
      <c r="E123" s="434"/>
      <c r="F123" s="435"/>
      <c r="G123" s="436"/>
      <c r="H123" s="651"/>
      <c r="I123" s="652"/>
      <c r="J123" s="652"/>
      <c r="K123" s="652"/>
      <c r="L123" s="653"/>
      <c r="M123" s="44"/>
      <c r="N123" s="25"/>
      <c r="O123" s="25"/>
      <c r="P123" s="25"/>
      <c r="Q123" s="329"/>
      <c r="R123" s="329"/>
      <c r="S123" s="25"/>
      <c r="T123" s="25"/>
      <c r="U123" s="182" t="s">
        <v>677</v>
      </c>
      <c r="V123" s="184"/>
      <c r="W123" s="184"/>
      <c r="X123" s="184"/>
      <c r="Y123" s="184"/>
      <c r="Z123" s="184"/>
      <c r="AA123" s="184"/>
      <c r="AB123" s="365"/>
      <c r="AC123" s="365"/>
      <c r="AD123" s="365"/>
      <c r="AE123" s="38"/>
      <c r="AF123" s="38"/>
      <c r="AG123" s="38"/>
      <c r="AH123" s="353" t="s">
        <v>1757</v>
      </c>
      <c r="AI123" s="530">
        <f>$AI$7</f>
        <v>0.97</v>
      </c>
      <c r="AJ123" s="643"/>
      <c r="AK123" s="55"/>
      <c r="AL123" s="304"/>
      <c r="AM123" s="305"/>
      <c r="AN123" s="305"/>
      <c r="AO123" s="381"/>
      <c r="AP123" s="399"/>
      <c r="AQ123" s="41">
        <f>ROUND(ROUND(Q122*AI123,0)*$AN$84,0)</f>
        <v>690</v>
      </c>
      <c r="AR123" s="61"/>
    </row>
    <row r="124" spans="1:44" ht="18" customHeight="1">
      <c r="A124" s="14">
        <v>54</v>
      </c>
      <c r="B124" s="15">
        <v>8951</v>
      </c>
      <c r="C124" s="80" t="s">
        <v>1076</v>
      </c>
      <c r="D124" s="634" t="s">
        <v>178</v>
      </c>
      <c r="E124" s="109" t="s">
        <v>688</v>
      </c>
      <c r="F124" s="118"/>
      <c r="G124" s="153"/>
      <c r="H124" s="109" t="s">
        <v>2045</v>
      </c>
      <c r="I124" s="467"/>
      <c r="J124" s="467"/>
      <c r="K124" s="467"/>
      <c r="L124" s="468"/>
      <c r="M124" s="43" t="s">
        <v>1282</v>
      </c>
      <c r="N124" s="21"/>
      <c r="O124" s="21"/>
      <c r="P124" s="21"/>
      <c r="Q124" s="616">
        <f>'地域福祉施設'!Q124</f>
        <v>812</v>
      </c>
      <c r="R124" s="616"/>
      <c r="S124" s="2" t="s">
        <v>1249</v>
      </c>
      <c r="T124" s="21"/>
      <c r="U124" s="43"/>
      <c r="V124" s="2"/>
      <c r="W124" s="2"/>
      <c r="X124" s="2"/>
      <c r="Y124" s="2"/>
      <c r="Z124" s="2"/>
      <c r="AA124" s="2"/>
      <c r="AB124" s="2"/>
      <c r="AC124" s="5"/>
      <c r="AD124" s="173"/>
      <c r="AE124" s="167"/>
      <c r="AF124" s="168"/>
      <c r="AG124" s="169"/>
      <c r="AH124" s="147"/>
      <c r="AI124" s="111"/>
      <c r="AJ124" s="307"/>
      <c r="AK124" s="307"/>
      <c r="AL124" s="307"/>
      <c r="AM124" s="307"/>
      <c r="AN124" s="307"/>
      <c r="AO124" s="396"/>
      <c r="AP124" s="396"/>
      <c r="AQ124" s="41">
        <f>ROUND(Q124*$AF$132,0)</f>
        <v>568</v>
      </c>
      <c r="AR124" s="29" t="s">
        <v>676</v>
      </c>
    </row>
    <row r="125" spans="1:44" ht="18" customHeight="1">
      <c r="A125" s="14">
        <v>54</v>
      </c>
      <c r="B125" s="15">
        <v>8533</v>
      </c>
      <c r="C125" s="16" t="s">
        <v>1077</v>
      </c>
      <c r="D125" s="634"/>
      <c r="E125" s="610" t="s">
        <v>971</v>
      </c>
      <c r="F125" s="635"/>
      <c r="G125" s="636"/>
      <c r="H125" s="610" t="s">
        <v>972</v>
      </c>
      <c r="I125" s="624"/>
      <c r="J125" s="624"/>
      <c r="K125" s="624"/>
      <c r="L125" s="625"/>
      <c r="M125" s="57"/>
      <c r="N125" s="283"/>
      <c r="O125" s="283"/>
      <c r="P125" s="283"/>
      <c r="Q125" s="380"/>
      <c r="R125" s="380"/>
      <c r="S125" s="10"/>
      <c r="T125" s="283"/>
      <c r="U125" s="57"/>
      <c r="V125" s="10"/>
      <c r="W125" s="10"/>
      <c r="X125" s="10"/>
      <c r="Y125" s="10"/>
      <c r="Z125" s="10"/>
      <c r="AA125" s="10"/>
      <c r="AB125" s="10"/>
      <c r="AC125" s="12"/>
      <c r="AD125" s="12"/>
      <c r="AE125" s="570" t="s">
        <v>1136</v>
      </c>
      <c r="AF125" s="571"/>
      <c r="AG125" s="572"/>
      <c r="AH125" s="180" t="s">
        <v>1287</v>
      </c>
      <c r="AI125" s="111"/>
      <c r="AJ125" s="307"/>
      <c r="AK125" s="307"/>
      <c r="AL125" s="307"/>
      <c r="AM125" s="307"/>
      <c r="AN125" s="307"/>
      <c r="AO125" s="354" t="s">
        <v>1757</v>
      </c>
      <c r="AP125" s="354">
        <f>$AP$37</f>
        <v>0.97</v>
      </c>
      <c r="AQ125" s="41">
        <f>ROUND(ROUND(Q124*$AF$132,0)*AP125,0)</f>
        <v>551</v>
      </c>
      <c r="AR125" s="23"/>
    </row>
    <row r="126" spans="1:44" ht="18" customHeight="1">
      <c r="A126" s="14">
        <v>54</v>
      </c>
      <c r="B126" s="15">
        <v>8953</v>
      </c>
      <c r="C126" s="80" t="s">
        <v>1078</v>
      </c>
      <c r="D126" s="634"/>
      <c r="E126" s="637"/>
      <c r="F126" s="635"/>
      <c r="G126" s="636"/>
      <c r="H126" s="626"/>
      <c r="I126" s="624"/>
      <c r="J126" s="624"/>
      <c r="K126" s="624"/>
      <c r="L126" s="625"/>
      <c r="M126" s="57"/>
      <c r="N126" s="283"/>
      <c r="O126" s="283"/>
      <c r="P126" s="283"/>
      <c r="Q126" s="328"/>
      <c r="R126" s="328"/>
      <c r="S126" s="283"/>
      <c r="T126" s="283"/>
      <c r="U126" s="128" t="s">
        <v>1800</v>
      </c>
      <c r="V126" s="48"/>
      <c r="W126" s="48"/>
      <c r="X126" s="21"/>
      <c r="Y126" s="21"/>
      <c r="Z126" s="21"/>
      <c r="AA126" s="21"/>
      <c r="AB126" s="21"/>
      <c r="AC126" s="84"/>
      <c r="AD126" s="84"/>
      <c r="AE126" s="570"/>
      <c r="AF126" s="571"/>
      <c r="AG126" s="572"/>
      <c r="AH126" s="181"/>
      <c r="AI126" s="110"/>
      <c r="AJ126" s="307"/>
      <c r="AK126" s="307"/>
      <c r="AL126" s="307"/>
      <c r="AM126" s="307"/>
      <c r="AN126" s="307"/>
      <c r="AO126" s="530"/>
      <c r="AP126" s="530"/>
      <c r="AQ126" s="41">
        <f>ROUND(ROUND(Q124*AC127,0)*$AF$132,0)</f>
        <v>552</v>
      </c>
      <c r="AR126" s="53"/>
    </row>
    <row r="127" spans="1:44" ht="18" customHeight="1">
      <c r="A127" s="14">
        <v>54</v>
      </c>
      <c r="B127" s="15">
        <v>8534</v>
      </c>
      <c r="C127" s="16" t="s">
        <v>1079</v>
      </c>
      <c r="D127" s="634"/>
      <c r="E127" s="637"/>
      <c r="F127" s="635"/>
      <c r="G127" s="636"/>
      <c r="H127" s="626"/>
      <c r="I127" s="624"/>
      <c r="J127" s="624"/>
      <c r="K127" s="624"/>
      <c r="L127" s="625"/>
      <c r="M127" s="44"/>
      <c r="N127" s="25"/>
      <c r="O127" s="25"/>
      <c r="P127" s="25"/>
      <c r="Q127" s="329"/>
      <c r="R127" s="329"/>
      <c r="S127" s="25"/>
      <c r="T127" s="54"/>
      <c r="U127" s="129" t="s">
        <v>689</v>
      </c>
      <c r="V127" s="49"/>
      <c r="W127" s="49"/>
      <c r="X127" s="25"/>
      <c r="Y127" s="25"/>
      <c r="Z127" s="25"/>
      <c r="AA127" s="25"/>
      <c r="AB127" s="355" t="s">
        <v>1757</v>
      </c>
      <c r="AC127" s="574">
        <f>$AI$7</f>
        <v>0.97</v>
      </c>
      <c r="AD127" s="591"/>
      <c r="AE127" s="570"/>
      <c r="AF127" s="571"/>
      <c r="AG127" s="572"/>
      <c r="AH127" s="180" t="s">
        <v>1287</v>
      </c>
      <c r="AI127" s="111"/>
      <c r="AJ127" s="307"/>
      <c r="AK127" s="307"/>
      <c r="AL127" s="307"/>
      <c r="AM127" s="307"/>
      <c r="AN127" s="307"/>
      <c r="AO127" s="354" t="s">
        <v>1757</v>
      </c>
      <c r="AP127" s="354">
        <f>$AP$125</f>
        <v>0.97</v>
      </c>
      <c r="AQ127" s="41">
        <f>ROUND(ROUND(ROUND(Q124*AC127,0)*$AF$132,0)*AP127,0)</f>
        <v>535</v>
      </c>
      <c r="AR127" s="53"/>
    </row>
    <row r="128" spans="1:44" ht="18" customHeight="1">
      <c r="A128" s="14">
        <v>54</v>
      </c>
      <c r="B128" s="15">
        <v>8961</v>
      </c>
      <c r="C128" s="80" t="s">
        <v>1080</v>
      </c>
      <c r="D128" s="634"/>
      <c r="E128" s="637"/>
      <c r="F128" s="635"/>
      <c r="G128" s="636"/>
      <c r="H128" s="164" t="s">
        <v>1803</v>
      </c>
      <c r="I128" s="476"/>
      <c r="J128" s="476"/>
      <c r="K128" s="476"/>
      <c r="L128" s="447"/>
      <c r="M128" s="57" t="s">
        <v>690</v>
      </c>
      <c r="N128" s="283"/>
      <c r="O128" s="283"/>
      <c r="P128" s="283"/>
      <c r="Q128" s="616">
        <f>'地域福祉施設'!Q128</f>
        <v>878</v>
      </c>
      <c r="R128" s="616"/>
      <c r="S128" s="10" t="s">
        <v>1249</v>
      </c>
      <c r="T128" s="283"/>
      <c r="U128" s="43"/>
      <c r="V128" s="2"/>
      <c r="W128" s="2"/>
      <c r="X128" s="2"/>
      <c r="Y128" s="2"/>
      <c r="Z128" s="2"/>
      <c r="AA128" s="2"/>
      <c r="AB128" s="5"/>
      <c r="AC128" s="5"/>
      <c r="AD128" s="5"/>
      <c r="AE128" s="570"/>
      <c r="AF128" s="571"/>
      <c r="AG128" s="572"/>
      <c r="AH128" s="180"/>
      <c r="AI128" s="111"/>
      <c r="AJ128" s="307"/>
      <c r="AK128" s="307"/>
      <c r="AL128" s="307"/>
      <c r="AM128" s="307"/>
      <c r="AN128" s="307"/>
      <c r="AO128" s="354"/>
      <c r="AP128" s="354"/>
      <c r="AQ128" s="41">
        <f>ROUND(Q128*$AF$132,0)</f>
        <v>615</v>
      </c>
      <c r="AR128" s="53"/>
    </row>
    <row r="129" spans="1:44" ht="18" customHeight="1">
      <c r="A129" s="14">
        <v>54</v>
      </c>
      <c r="B129" s="15">
        <v>8535</v>
      </c>
      <c r="C129" s="16" t="s">
        <v>1081</v>
      </c>
      <c r="D129" s="634"/>
      <c r="E129" s="637"/>
      <c r="F129" s="635"/>
      <c r="G129" s="636"/>
      <c r="H129" s="477"/>
      <c r="I129" s="457"/>
      <c r="J129" s="457"/>
      <c r="K129" s="457"/>
      <c r="L129" s="417"/>
      <c r="M129" s="57"/>
      <c r="N129" s="283"/>
      <c r="O129" s="283"/>
      <c r="P129" s="283"/>
      <c r="Q129" s="380"/>
      <c r="R129" s="380"/>
      <c r="S129" s="10"/>
      <c r="T129" s="283"/>
      <c r="U129" s="57"/>
      <c r="V129" s="10"/>
      <c r="W129" s="10"/>
      <c r="X129" s="10"/>
      <c r="Y129" s="10"/>
      <c r="Z129" s="10"/>
      <c r="AA129" s="10"/>
      <c r="AB129" s="10"/>
      <c r="AC129" s="12"/>
      <c r="AD129" s="12"/>
      <c r="AE129" s="570"/>
      <c r="AF129" s="571"/>
      <c r="AG129" s="572"/>
      <c r="AH129" s="180" t="s">
        <v>1287</v>
      </c>
      <c r="AI129" s="111"/>
      <c r="AJ129" s="307"/>
      <c r="AK129" s="307"/>
      <c r="AL129" s="307"/>
      <c r="AM129" s="307"/>
      <c r="AN129" s="307"/>
      <c r="AO129" s="354" t="s">
        <v>1757</v>
      </c>
      <c r="AP129" s="354">
        <f>$AP$125</f>
        <v>0.97</v>
      </c>
      <c r="AQ129" s="41">
        <f>ROUND(ROUND(Q128*$AF$132,0)*AP129,0)</f>
        <v>597</v>
      </c>
      <c r="AR129" s="23"/>
    </row>
    <row r="130" spans="1:44" ht="18" customHeight="1">
      <c r="A130" s="14">
        <v>54</v>
      </c>
      <c r="B130" s="15">
        <v>8963</v>
      </c>
      <c r="C130" s="80" t="s">
        <v>1082</v>
      </c>
      <c r="D130" s="634"/>
      <c r="E130" s="81"/>
      <c r="F130" s="82"/>
      <c r="G130" s="83"/>
      <c r="H130" s="28"/>
      <c r="I130" s="10"/>
      <c r="J130" s="10"/>
      <c r="K130" s="10"/>
      <c r="L130" s="24"/>
      <c r="M130" s="57"/>
      <c r="N130" s="283"/>
      <c r="O130" s="283"/>
      <c r="P130" s="283"/>
      <c r="Q130" s="328"/>
      <c r="R130" s="328"/>
      <c r="S130" s="283"/>
      <c r="T130" s="283"/>
      <c r="U130" s="128" t="s">
        <v>1800</v>
      </c>
      <c r="V130" s="2"/>
      <c r="W130" s="2"/>
      <c r="X130" s="21"/>
      <c r="Y130" s="21"/>
      <c r="Z130" s="21"/>
      <c r="AA130" s="21"/>
      <c r="AB130" s="21"/>
      <c r="AC130" s="84"/>
      <c r="AD130" s="84"/>
      <c r="AE130" s="570"/>
      <c r="AF130" s="571"/>
      <c r="AG130" s="572"/>
      <c r="AH130" s="181"/>
      <c r="AI130" s="110"/>
      <c r="AJ130" s="307"/>
      <c r="AK130" s="307"/>
      <c r="AL130" s="307"/>
      <c r="AM130" s="307"/>
      <c r="AN130" s="307"/>
      <c r="AO130" s="530"/>
      <c r="AP130" s="530"/>
      <c r="AQ130" s="41">
        <f>ROUND(ROUND(Q128*AC131,0)*$AF$132,0)</f>
        <v>596</v>
      </c>
      <c r="AR130" s="53"/>
    </row>
    <row r="131" spans="1:44" ht="18" customHeight="1">
      <c r="A131" s="14">
        <v>54</v>
      </c>
      <c r="B131" s="15">
        <v>8536</v>
      </c>
      <c r="C131" s="16" t="s">
        <v>1083</v>
      </c>
      <c r="D131" s="634"/>
      <c r="E131" s="81"/>
      <c r="F131" s="82"/>
      <c r="G131" s="83"/>
      <c r="H131" s="28"/>
      <c r="I131" s="10"/>
      <c r="J131" s="10"/>
      <c r="K131" s="10"/>
      <c r="L131" s="24"/>
      <c r="M131" s="44"/>
      <c r="N131" s="25"/>
      <c r="O131" s="25"/>
      <c r="P131" s="25"/>
      <c r="Q131" s="329"/>
      <c r="R131" s="329"/>
      <c r="S131" s="25"/>
      <c r="T131" s="25"/>
      <c r="U131" s="129" t="s">
        <v>689</v>
      </c>
      <c r="V131" s="305"/>
      <c r="W131" s="305"/>
      <c r="X131" s="25"/>
      <c r="Y131" s="25"/>
      <c r="Z131" s="25"/>
      <c r="AA131" s="25"/>
      <c r="AB131" s="355" t="s">
        <v>1757</v>
      </c>
      <c r="AC131" s="574">
        <f>$AI$7</f>
        <v>0.97</v>
      </c>
      <c r="AD131" s="591"/>
      <c r="AE131" s="570"/>
      <c r="AF131" s="571"/>
      <c r="AG131" s="572"/>
      <c r="AH131" s="180" t="s">
        <v>1287</v>
      </c>
      <c r="AI131" s="111"/>
      <c r="AJ131" s="307"/>
      <c r="AK131" s="307"/>
      <c r="AL131" s="307"/>
      <c r="AM131" s="307"/>
      <c r="AN131" s="307"/>
      <c r="AO131" s="354" t="s">
        <v>1757</v>
      </c>
      <c r="AP131" s="354">
        <f>$AP$125</f>
        <v>0.97</v>
      </c>
      <c r="AQ131" s="41">
        <f>ROUND(ROUND(ROUND(Q128*AC131,0)*$AF$132,0)*AP131,0)</f>
        <v>578</v>
      </c>
      <c r="AR131" s="53"/>
    </row>
    <row r="132" spans="1:44" ht="18" customHeight="1">
      <c r="A132" s="14">
        <v>54</v>
      </c>
      <c r="B132" s="15">
        <v>8971</v>
      </c>
      <c r="C132" s="80" t="s">
        <v>1084</v>
      </c>
      <c r="D132" s="634"/>
      <c r="E132" s="81"/>
      <c r="F132" s="82"/>
      <c r="G132" s="83"/>
      <c r="H132" s="28"/>
      <c r="I132" s="10"/>
      <c r="J132" s="10"/>
      <c r="K132" s="10"/>
      <c r="L132" s="24"/>
      <c r="M132" s="57" t="s">
        <v>691</v>
      </c>
      <c r="N132" s="283"/>
      <c r="O132" s="283"/>
      <c r="P132" s="283"/>
      <c r="Q132" s="616">
        <f>'地域福祉施設'!Q132</f>
        <v>950</v>
      </c>
      <c r="R132" s="616"/>
      <c r="S132" s="10" t="s">
        <v>1249</v>
      </c>
      <c r="T132" s="283"/>
      <c r="U132" s="130"/>
      <c r="V132" s="10"/>
      <c r="W132" s="10"/>
      <c r="X132" s="10"/>
      <c r="Y132" s="10"/>
      <c r="Z132" s="10"/>
      <c r="AA132" s="10"/>
      <c r="AB132" s="12"/>
      <c r="AC132" s="12"/>
      <c r="AD132" s="12"/>
      <c r="AE132" s="127" t="s">
        <v>492</v>
      </c>
      <c r="AF132" s="583">
        <f>$AN$14</f>
        <v>0.7</v>
      </c>
      <c r="AG132" s="584"/>
      <c r="AH132" s="180"/>
      <c r="AI132" s="111"/>
      <c r="AJ132" s="307"/>
      <c r="AK132" s="307"/>
      <c r="AL132" s="307"/>
      <c r="AM132" s="307"/>
      <c r="AN132" s="307"/>
      <c r="AO132" s="354"/>
      <c r="AP132" s="354"/>
      <c r="AQ132" s="41">
        <f>ROUND(Q132*$AF$132,0)</f>
        <v>665</v>
      </c>
      <c r="AR132" s="53"/>
    </row>
    <row r="133" spans="1:44" ht="18" customHeight="1">
      <c r="A133" s="14">
        <v>54</v>
      </c>
      <c r="B133" s="15">
        <v>8537</v>
      </c>
      <c r="C133" s="16" t="s">
        <v>1085</v>
      </c>
      <c r="D133" s="634"/>
      <c r="E133" s="81"/>
      <c r="F133" s="82"/>
      <c r="G133" s="83"/>
      <c r="H133" s="303"/>
      <c r="I133" s="469"/>
      <c r="J133" s="469"/>
      <c r="K133" s="469"/>
      <c r="L133" s="470"/>
      <c r="M133" s="57"/>
      <c r="N133" s="283"/>
      <c r="O133" s="283"/>
      <c r="P133" s="283"/>
      <c r="Q133" s="380"/>
      <c r="R133" s="380"/>
      <c r="S133" s="10"/>
      <c r="T133" s="283"/>
      <c r="U133" s="130"/>
      <c r="V133" s="10"/>
      <c r="W133" s="10"/>
      <c r="X133" s="10"/>
      <c r="Y133" s="10"/>
      <c r="Z133" s="10"/>
      <c r="AA133" s="10"/>
      <c r="AB133" s="10"/>
      <c r="AC133" s="12"/>
      <c r="AD133" s="12"/>
      <c r="AE133" s="28"/>
      <c r="AF133" s="10"/>
      <c r="AG133" s="24"/>
      <c r="AH133" s="180" t="s">
        <v>1287</v>
      </c>
      <c r="AI133" s="111"/>
      <c r="AJ133" s="307"/>
      <c r="AK133" s="307"/>
      <c r="AL133" s="307"/>
      <c r="AM133" s="307"/>
      <c r="AN133" s="307"/>
      <c r="AO133" s="354" t="s">
        <v>1757</v>
      </c>
      <c r="AP133" s="354">
        <f>$AP$125</f>
        <v>0.97</v>
      </c>
      <c r="AQ133" s="41">
        <f>ROUND(ROUND(Q132*$AF$132,0)*AP133,0)</f>
        <v>645</v>
      </c>
      <c r="AR133" s="23"/>
    </row>
    <row r="134" spans="1:44" ht="18" customHeight="1">
      <c r="A134" s="14">
        <v>54</v>
      </c>
      <c r="B134" s="15">
        <v>8973</v>
      </c>
      <c r="C134" s="80" t="s">
        <v>1086</v>
      </c>
      <c r="D134" s="634"/>
      <c r="E134" s="81"/>
      <c r="F134" s="82"/>
      <c r="G134" s="83"/>
      <c r="H134" s="57"/>
      <c r="I134" s="283"/>
      <c r="J134" s="283"/>
      <c r="K134" s="283"/>
      <c r="L134" s="284"/>
      <c r="M134" s="57"/>
      <c r="N134" s="283"/>
      <c r="O134" s="283"/>
      <c r="P134" s="283"/>
      <c r="Q134" s="328"/>
      <c r="R134" s="328"/>
      <c r="S134" s="283"/>
      <c r="T134" s="283"/>
      <c r="U134" s="128" t="s">
        <v>1800</v>
      </c>
      <c r="V134" s="2"/>
      <c r="W134" s="2"/>
      <c r="X134" s="21"/>
      <c r="Y134" s="21"/>
      <c r="Z134" s="21"/>
      <c r="AA134" s="21"/>
      <c r="AB134" s="21"/>
      <c r="AC134" s="84"/>
      <c r="AD134" s="84"/>
      <c r="AE134" s="57"/>
      <c r="AF134" s="283"/>
      <c r="AG134" s="284"/>
      <c r="AH134" s="181"/>
      <c r="AI134" s="110"/>
      <c r="AJ134" s="307"/>
      <c r="AK134" s="307"/>
      <c r="AL134" s="307"/>
      <c r="AM134" s="307"/>
      <c r="AN134" s="307"/>
      <c r="AO134" s="530"/>
      <c r="AP134" s="530"/>
      <c r="AQ134" s="41">
        <f>ROUND(ROUND(Q132*AC135,0)*$AF$132,0)</f>
        <v>645</v>
      </c>
      <c r="AR134" s="53"/>
    </row>
    <row r="135" spans="1:44" ht="18" customHeight="1">
      <c r="A135" s="14">
        <v>54</v>
      </c>
      <c r="B135" s="15">
        <v>8538</v>
      </c>
      <c r="C135" s="16" t="s">
        <v>1087</v>
      </c>
      <c r="D135" s="634"/>
      <c r="E135" s="81"/>
      <c r="F135" s="82"/>
      <c r="G135" s="83"/>
      <c r="H135" s="390"/>
      <c r="I135" s="391"/>
      <c r="J135" s="391"/>
      <c r="K135" s="391"/>
      <c r="L135" s="392"/>
      <c r="M135" s="44"/>
      <c r="N135" s="25"/>
      <c r="O135" s="25"/>
      <c r="P135" s="25"/>
      <c r="Q135" s="329"/>
      <c r="R135" s="329"/>
      <c r="S135" s="25"/>
      <c r="T135" s="25"/>
      <c r="U135" s="129" t="s">
        <v>689</v>
      </c>
      <c r="V135" s="305"/>
      <c r="W135" s="305"/>
      <c r="X135" s="25"/>
      <c r="Y135" s="25"/>
      <c r="Z135" s="25"/>
      <c r="AA135" s="25"/>
      <c r="AB135" s="355" t="s">
        <v>1757</v>
      </c>
      <c r="AC135" s="574">
        <f>$AI$7</f>
        <v>0.97</v>
      </c>
      <c r="AD135" s="591"/>
      <c r="AE135" s="303"/>
      <c r="AF135" s="30"/>
      <c r="AG135" s="401"/>
      <c r="AH135" s="180" t="s">
        <v>1287</v>
      </c>
      <c r="AI135" s="111"/>
      <c r="AJ135" s="307"/>
      <c r="AK135" s="307"/>
      <c r="AL135" s="307"/>
      <c r="AM135" s="307"/>
      <c r="AN135" s="307"/>
      <c r="AO135" s="354" t="s">
        <v>1757</v>
      </c>
      <c r="AP135" s="354">
        <f>$AP$125</f>
        <v>0.97</v>
      </c>
      <c r="AQ135" s="41">
        <f>ROUND(ROUND(ROUND(Q132*AC135,0)*$AF$132,0)*AP135,0)</f>
        <v>626</v>
      </c>
      <c r="AR135" s="53"/>
    </row>
    <row r="136" spans="1:44" ht="18" customHeight="1">
      <c r="A136" s="14">
        <v>54</v>
      </c>
      <c r="B136" s="15">
        <v>8981</v>
      </c>
      <c r="C136" s="80" t="s">
        <v>1088</v>
      </c>
      <c r="D136" s="634"/>
      <c r="E136" s="81"/>
      <c r="F136" s="82"/>
      <c r="G136" s="83"/>
      <c r="H136" s="57"/>
      <c r="I136" s="283"/>
      <c r="J136" s="283"/>
      <c r="K136" s="283"/>
      <c r="L136" s="284"/>
      <c r="M136" s="57" t="s">
        <v>692</v>
      </c>
      <c r="N136" s="283"/>
      <c r="O136" s="283"/>
      <c r="P136" s="283"/>
      <c r="Q136" s="616">
        <f>'地域福祉施設'!Q136</f>
        <v>1017</v>
      </c>
      <c r="R136" s="616"/>
      <c r="S136" s="10" t="s">
        <v>1249</v>
      </c>
      <c r="T136" s="283"/>
      <c r="U136" s="130"/>
      <c r="V136" s="10"/>
      <c r="W136" s="10"/>
      <c r="X136" s="10"/>
      <c r="Y136" s="10"/>
      <c r="Z136" s="10"/>
      <c r="AA136" s="10"/>
      <c r="AB136" s="12"/>
      <c r="AC136" s="12"/>
      <c r="AD136" s="12"/>
      <c r="AE136" s="28"/>
      <c r="AF136" s="10"/>
      <c r="AG136" s="24"/>
      <c r="AH136" s="180"/>
      <c r="AI136" s="111"/>
      <c r="AJ136" s="307"/>
      <c r="AK136" s="307"/>
      <c r="AL136" s="307"/>
      <c r="AM136" s="307"/>
      <c r="AN136" s="307"/>
      <c r="AO136" s="354"/>
      <c r="AP136" s="354"/>
      <c r="AQ136" s="41">
        <f>ROUND(Q136*$AF$132,0)</f>
        <v>712</v>
      </c>
      <c r="AR136" s="53"/>
    </row>
    <row r="137" spans="1:44" ht="18" customHeight="1">
      <c r="A137" s="14">
        <v>54</v>
      </c>
      <c r="B137" s="15">
        <v>8539</v>
      </c>
      <c r="C137" s="16" t="s">
        <v>1089</v>
      </c>
      <c r="D137" s="634"/>
      <c r="E137" s="81"/>
      <c r="F137" s="82"/>
      <c r="G137" s="83"/>
      <c r="H137" s="303"/>
      <c r="I137" s="469"/>
      <c r="J137" s="469"/>
      <c r="K137" s="469"/>
      <c r="L137" s="470"/>
      <c r="M137" s="57"/>
      <c r="N137" s="283"/>
      <c r="O137" s="283"/>
      <c r="P137" s="283"/>
      <c r="Q137" s="380"/>
      <c r="R137" s="380"/>
      <c r="S137" s="10"/>
      <c r="T137" s="283"/>
      <c r="U137" s="130"/>
      <c r="V137" s="10"/>
      <c r="W137" s="10"/>
      <c r="X137" s="10"/>
      <c r="Y137" s="10"/>
      <c r="Z137" s="10"/>
      <c r="AA137" s="10"/>
      <c r="AB137" s="10"/>
      <c r="AC137" s="12"/>
      <c r="AD137" s="12"/>
      <c r="AE137" s="28"/>
      <c r="AF137" s="10"/>
      <c r="AG137" s="24"/>
      <c r="AH137" s="180" t="s">
        <v>1287</v>
      </c>
      <c r="AI137" s="111"/>
      <c r="AJ137" s="307"/>
      <c r="AK137" s="307"/>
      <c r="AL137" s="307"/>
      <c r="AM137" s="307"/>
      <c r="AN137" s="307"/>
      <c r="AO137" s="354" t="s">
        <v>1757</v>
      </c>
      <c r="AP137" s="354">
        <f>$AP$125</f>
        <v>0.97</v>
      </c>
      <c r="AQ137" s="41">
        <f>ROUND(ROUND(Q136*$AF$132,0)*AP137,0)</f>
        <v>691</v>
      </c>
      <c r="AR137" s="23"/>
    </row>
    <row r="138" spans="1:44" ht="18" customHeight="1">
      <c r="A138" s="14">
        <v>54</v>
      </c>
      <c r="B138" s="15">
        <v>8983</v>
      </c>
      <c r="C138" s="80" t="s">
        <v>1090</v>
      </c>
      <c r="D138" s="634"/>
      <c r="E138" s="81"/>
      <c r="F138" s="82"/>
      <c r="G138" s="83"/>
      <c r="H138" s="57"/>
      <c r="I138" s="283"/>
      <c r="J138" s="283"/>
      <c r="K138" s="283"/>
      <c r="L138" s="284"/>
      <c r="M138" s="57"/>
      <c r="N138" s="283"/>
      <c r="O138" s="283"/>
      <c r="P138" s="283"/>
      <c r="Q138" s="328"/>
      <c r="R138" s="328"/>
      <c r="S138" s="283"/>
      <c r="T138" s="283"/>
      <c r="U138" s="128" t="s">
        <v>1800</v>
      </c>
      <c r="V138" s="2"/>
      <c r="W138" s="2"/>
      <c r="X138" s="21"/>
      <c r="Y138" s="21"/>
      <c r="Z138" s="21"/>
      <c r="AA138" s="21"/>
      <c r="AB138" s="21"/>
      <c r="AC138" s="84"/>
      <c r="AD138" s="84"/>
      <c r="AE138" s="57"/>
      <c r="AF138" s="283"/>
      <c r="AG138" s="284"/>
      <c r="AH138" s="181"/>
      <c r="AI138" s="110"/>
      <c r="AJ138" s="307"/>
      <c r="AK138" s="307"/>
      <c r="AL138" s="307"/>
      <c r="AM138" s="307"/>
      <c r="AN138" s="307"/>
      <c r="AO138" s="530"/>
      <c r="AP138" s="530"/>
      <c r="AQ138" s="41">
        <f>ROUND(ROUND(Q136*AC139,0)*$AF$132,0)</f>
        <v>690</v>
      </c>
      <c r="AR138" s="53"/>
    </row>
    <row r="139" spans="1:44" ht="18" customHeight="1">
      <c r="A139" s="14">
        <v>54</v>
      </c>
      <c r="B139" s="15">
        <v>8540</v>
      </c>
      <c r="C139" s="16" t="s">
        <v>1091</v>
      </c>
      <c r="D139" s="634"/>
      <c r="E139" s="81"/>
      <c r="F139" s="82"/>
      <c r="G139" s="83"/>
      <c r="H139" s="390"/>
      <c r="I139" s="391"/>
      <c r="J139" s="391"/>
      <c r="K139" s="391"/>
      <c r="L139" s="392"/>
      <c r="M139" s="44"/>
      <c r="N139" s="25"/>
      <c r="O139" s="25"/>
      <c r="P139" s="25"/>
      <c r="Q139" s="329"/>
      <c r="R139" s="329"/>
      <c r="S139" s="25"/>
      <c r="T139" s="25"/>
      <c r="U139" s="129" t="s">
        <v>689</v>
      </c>
      <c r="V139" s="305"/>
      <c r="W139" s="305"/>
      <c r="X139" s="25"/>
      <c r="Y139" s="25"/>
      <c r="Z139" s="25"/>
      <c r="AA139" s="25"/>
      <c r="AB139" s="355" t="s">
        <v>1757</v>
      </c>
      <c r="AC139" s="574">
        <f>$AI$7</f>
        <v>0.97</v>
      </c>
      <c r="AD139" s="591"/>
      <c r="AE139" s="303"/>
      <c r="AF139" s="30"/>
      <c r="AG139" s="401"/>
      <c r="AH139" s="180" t="s">
        <v>1287</v>
      </c>
      <c r="AI139" s="111"/>
      <c r="AJ139" s="307"/>
      <c r="AK139" s="307"/>
      <c r="AL139" s="307"/>
      <c r="AM139" s="307"/>
      <c r="AN139" s="307"/>
      <c r="AO139" s="354" t="s">
        <v>1757</v>
      </c>
      <c r="AP139" s="354">
        <f>$AP$125</f>
        <v>0.97</v>
      </c>
      <c r="AQ139" s="41">
        <f>ROUND(ROUND(ROUND(Q136*AC139,0)*$AF$132,0)*AP139,0)</f>
        <v>669</v>
      </c>
      <c r="AR139" s="53"/>
    </row>
    <row r="140" spans="1:44" ht="18" customHeight="1">
      <c r="A140" s="14">
        <v>54</v>
      </c>
      <c r="B140" s="15">
        <v>8991</v>
      </c>
      <c r="C140" s="80" t="s">
        <v>1092</v>
      </c>
      <c r="D140" s="634"/>
      <c r="E140" s="81"/>
      <c r="F140" s="82"/>
      <c r="G140" s="83"/>
      <c r="H140" s="57"/>
      <c r="I140" s="283"/>
      <c r="J140" s="283"/>
      <c r="K140" s="283"/>
      <c r="L140" s="284"/>
      <c r="M140" s="57" t="s">
        <v>693</v>
      </c>
      <c r="N140" s="283"/>
      <c r="O140" s="283"/>
      <c r="P140" s="283"/>
      <c r="Q140" s="616">
        <f>'地域福祉施設'!Q140</f>
        <v>1083</v>
      </c>
      <c r="R140" s="616"/>
      <c r="S140" s="10" t="s">
        <v>1249</v>
      </c>
      <c r="T140" s="283"/>
      <c r="U140" s="130"/>
      <c r="V140" s="10"/>
      <c r="W140" s="10"/>
      <c r="X140" s="10"/>
      <c r="Y140" s="10"/>
      <c r="Z140" s="10"/>
      <c r="AA140" s="10"/>
      <c r="AB140" s="12"/>
      <c r="AC140" s="12"/>
      <c r="AD140" s="12"/>
      <c r="AE140" s="28"/>
      <c r="AF140" s="10"/>
      <c r="AG140" s="24"/>
      <c r="AH140" s="180"/>
      <c r="AI140" s="111"/>
      <c r="AJ140" s="307"/>
      <c r="AK140" s="307"/>
      <c r="AL140" s="307"/>
      <c r="AM140" s="307"/>
      <c r="AN140" s="307"/>
      <c r="AO140" s="354"/>
      <c r="AP140" s="354"/>
      <c r="AQ140" s="41">
        <f>ROUND(Q140*$AF$132,0)</f>
        <v>758</v>
      </c>
      <c r="AR140" s="53"/>
    </row>
    <row r="141" spans="1:44" ht="18" customHeight="1">
      <c r="A141" s="14">
        <v>54</v>
      </c>
      <c r="B141" s="15">
        <v>8541</v>
      </c>
      <c r="C141" s="16" t="s">
        <v>1093</v>
      </c>
      <c r="D141" s="634"/>
      <c r="E141" s="81"/>
      <c r="F141" s="82"/>
      <c r="G141" s="83"/>
      <c r="H141" s="303"/>
      <c r="I141" s="469"/>
      <c r="J141" s="469"/>
      <c r="K141" s="469"/>
      <c r="L141" s="470"/>
      <c r="M141" s="57"/>
      <c r="N141" s="283"/>
      <c r="O141" s="283"/>
      <c r="P141" s="283"/>
      <c r="Q141" s="380"/>
      <c r="R141" s="380"/>
      <c r="S141" s="10"/>
      <c r="T141" s="283"/>
      <c r="U141" s="130"/>
      <c r="V141" s="10"/>
      <c r="W141" s="10"/>
      <c r="X141" s="10"/>
      <c r="Y141" s="10"/>
      <c r="Z141" s="10"/>
      <c r="AA141" s="10"/>
      <c r="AB141" s="10"/>
      <c r="AC141" s="12"/>
      <c r="AD141" s="12"/>
      <c r="AE141" s="28"/>
      <c r="AF141" s="10"/>
      <c r="AG141" s="24"/>
      <c r="AH141" s="180" t="s">
        <v>1287</v>
      </c>
      <c r="AI141" s="111"/>
      <c r="AJ141" s="307"/>
      <c r="AK141" s="307"/>
      <c r="AL141" s="307"/>
      <c r="AM141" s="307"/>
      <c r="AN141" s="307"/>
      <c r="AO141" s="354" t="s">
        <v>1757</v>
      </c>
      <c r="AP141" s="354">
        <f>$AP$125</f>
        <v>0.97</v>
      </c>
      <c r="AQ141" s="41">
        <f>ROUND(ROUND(Q140*$AF$132,0)*AP141,0)</f>
        <v>735</v>
      </c>
      <c r="AR141" s="23"/>
    </row>
    <row r="142" spans="1:44" ht="18" customHeight="1">
      <c r="A142" s="14">
        <v>54</v>
      </c>
      <c r="B142" s="15">
        <v>8993</v>
      </c>
      <c r="C142" s="80" t="s">
        <v>1094</v>
      </c>
      <c r="D142" s="634"/>
      <c r="E142" s="81"/>
      <c r="F142" s="82"/>
      <c r="G142" s="83"/>
      <c r="H142" s="57"/>
      <c r="I142" s="283"/>
      <c r="J142" s="283"/>
      <c r="K142" s="283"/>
      <c r="L142" s="284"/>
      <c r="M142" s="57"/>
      <c r="N142" s="283"/>
      <c r="O142" s="283"/>
      <c r="P142" s="283"/>
      <c r="Q142" s="328"/>
      <c r="R142" s="328"/>
      <c r="S142" s="283"/>
      <c r="T142" s="283"/>
      <c r="U142" s="128" t="s">
        <v>1800</v>
      </c>
      <c r="V142" s="2"/>
      <c r="W142" s="2"/>
      <c r="X142" s="21"/>
      <c r="Y142" s="21"/>
      <c r="Z142" s="21"/>
      <c r="AA142" s="21"/>
      <c r="AB142" s="21"/>
      <c r="AC142" s="84"/>
      <c r="AD142" s="84"/>
      <c r="AE142" s="57"/>
      <c r="AF142" s="283"/>
      <c r="AG142" s="284"/>
      <c r="AH142" s="181"/>
      <c r="AI142" s="110"/>
      <c r="AJ142" s="307"/>
      <c r="AK142" s="307"/>
      <c r="AL142" s="307"/>
      <c r="AM142" s="307"/>
      <c r="AN142" s="307"/>
      <c r="AO142" s="530"/>
      <c r="AP142" s="530"/>
      <c r="AQ142" s="41">
        <f>ROUND(ROUND(Q140*AC143,0)*$AF$132,0)</f>
        <v>736</v>
      </c>
      <c r="AR142" s="53"/>
    </row>
    <row r="143" spans="1:44" ht="18" customHeight="1">
      <c r="A143" s="14">
        <v>54</v>
      </c>
      <c r="B143" s="15">
        <v>8542</v>
      </c>
      <c r="C143" s="16" t="s">
        <v>1095</v>
      </c>
      <c r="D143" s="634"/>
      <c r="E143" s="81"/>
      <c r="F143" s="82"/>
      <c r="G143" s="83"/>
      <c r="H143" s="393"/>
      <c r="I143" s="394"/>
      <c r="J143" s="394"/>
      <c r="K143" s="394"/>
      <c r="L143" s="395"/>
      <c r="M143" s="44"/>
      <c r="N143" s="25"/>
      <c r="O143" s="25"/>
      <c r="P143" s="25"/>
      <c r="Q143" s="329"/>
      <c r="R143" s="329"/>
      <c r="S143" s="25"/>
      <c r="T143" s="25"/>
      <c r="U143" s="129" t="s">
        <v>689</v>
      </c>
      <c r="V143" s="305"/>
      <c r="W143" s="305"/>
      <c r="X143" s="25"/>
      <c r="Y143" s="25"/>
      <c r="Z143" s="25"/>
      <c r="AA143" s="25"/>
      <c r="AB143" s="355" t="s">
        <v>1757</v>
      </c>
      <c r="AC143" s="574">
        <f>$AI$7</f>
        <v>0.97</v>
      </c>
      <c r="AD143" s="644"/>
      <c r="AE143" s="303"/>
      <c r="AF143" s="30"/>
      <c r="AG143" s="401"/>
      <c r="AH143" s="180" t="s">
        <v>1287</v>
      </c>
      <c r="AI143" s="111"/>
      <c r="AJ143" s="307"/>
      <c r="AK143" s="307"/>
      <c r="AL143" s="307"/>
      <c r="AM143" s="307"/>
      <c r="AN143" s="307"/>
      <c r="AO143" s="354" t="s">
        <v>1757</v>
      </c>
      <c r="AP143" s="354">
        <f>$AP$125</f>
        <v>0.97</v>
      </c>
      <c r="AQ143" s="41">
        <f>ROUND(ROUND(ROUND(Q140*AC143,0)*$AF$132,0)*AP143,0)</f>
        <v>714</v>
      </c>
      <c r="AR143" s="53"/>
    </row>
    <row r="144" spans="1:44" ht="18" customHeight="1">
      <c r="A144" s="14">
        <v>54</v>
      </c>
      <c r="B144" s="15">
        <v>8955</v>
      </c>
      <c r="C144" s="80" t="s">
        <v>1096</v>
      </c>
      <c r="D144" s="634"/>
      <c r="E144" s="162"/>
      <c r="F144" s="163"/>
      <c r="G144" s="83"/>
      <c r="H144" s="109" t="s">
        <v>705</v>
      </c>
      <c r="I144" s="467"/>
      <c r="J144" s="467"/>
      <c r="K144" s="467"/>
      <c r="L144" s="468"/>
      <c r="M144" s="43" t="s">
        <v>1282</v>
      </c>
      <c r="N144" s="21"/>
      <c r="O144" s="21"/>
      <c r="P144" s="21"/>
      <c r="Q144" s="616">
        <f>'地域福祉施設'!Q144</f>
        <v>812</v>
      </c>
      <c r="R144" s="616"/>
      <c r="S144" s="2" t="s">
        <v>1249</v>
      </c>
      <c r="T144" s="21"/>
      <c r="U144" s="128"/>
      <c r="V144" s="2"/>
      <c r="W144" s="2"/>
      <c r="X144" s="2"/>
      <c r="Y144" s="2"/>
      <c r="Z144" s="2"/>
      <c r="AA144" s="2"/>
      <c r="AB144" s="2"/>
      <c r="AC144" s="5"/>
      <c r="AD144" s="173"/>
      <c r="AE144" s="28"/>
      <c r="AF144" s="10"/>
      <c r="AG144" s="24"/>
      <c r="AH144" s="180"/>
      <c r="AI144" s="111"/>
      <c r="AJ144" s="307"/>
      <c r="AK144" s="307"/>
      <c r="AL144" s="307"/>
      <c r="AM144" s="307"/>
      <c r="AN144" s="307"/>
      <c r="AO144" s="354"/>
      <c r="AP144" s="354"/>
      <c r="AQ144" s="41">
        <f>ROUND(Q144*$AF$132,0)</f>
        <v>568</v>
      </c>
      <c r="AR144" s="53"/>
    </row>
    <row r="145" spans="1:44" ht="18" customHeight="1">
      <c r="A145" s="14">
        <v>54</v>
      </c>
      <c r="B145" s="15">
        <v>8543</v>
      </c>
      <c r="C145" s="16" t="s">
        <v>1097</v>
      </c>
      <c r="D145" s="634"/>
      <c r="E145" s="404"/>
      <c r="F145" s="405"/>
      <c r="G145" s="406"/>
      <c r="H145" s="610" t="s">
        <v>993</v>
      </c>
      <c r="I145" s="624"/>
      <c r="J145" s="624"/>
      <c r="K145" s="624"/>
      <c r="L145" s="625"/>
      <c r="M145" s="57"/>
      <c r="N145" s="283"/>
      <c r="O145" s="283"/>
      <c r="P145" s="283"/>
      <c r="Q145" s="380"/>
      <c r="R145" s="380"/>
      <c r="S145" s="10"/>
      <c r="T145" s="283"/>
      <c r="U145" s="130"/>
      <c r="V145" s="10"/>
      <c r="W145" s="10"/>
      <c r="X145" s="10"/>
      <c r="Y145" s="10"/>
      <c r="Z145" s="10"/>
      <c r="AA145" s="10"/>
      <c r="AB145" s="10"/>
      <c r="AC145" s="12"/>
      <c r="AD145" s="12"/>
      <c r="AE145" s="28"/>
      <c r="AF145" s="10"/>
      <c r="AG145" s="24"/>
      <c r="AH145" s="180" t="s">
        <v>1287</v>
      </c>
      <c r="AI145" s="111"/>
      <c r="AJ145" s="307"/>
      <c r="AK145" s="307"/>
      <c r="AL145" s="307"/>
      <c r="AM145" s="307"/>
      <c r="AN145" s="307"/>
      <c r="AO145" s="354" t="s">
        <v>1757</v>
      </c>
      <c r="AP145" s="354">
        <f>$AP$125</f>
        <v>0.97</v>
      </c>
      <c r="AQ145" s="41">
        <f>ROUND(ROUND(Q144*$AF$132,0)*AP145,0)</f>
        <v>551</v>
      </c>
      <c r="AR145" s="23"/>
    </row>
    <row r="146" spans="1:44" ht="18" customHeight="1">
      <c r="A146" s="14">
        <v>54</v>
      </c>
      <c r="B146" s="15">
        <v>8957</v>
      </c>
      <c r="C146" s="80" t="s">
        <v>1098</v>
      </c>
      <c r="D146" s="634"/>
      <c r="E146" s="404"/>
      <c r="F146" s="405"/>
      <c r="G146" s="406"/>
      <c r="H146" s="626"/>
      <c r="I146" s="624"/>
      <c r="J146" s="624"/>
      <c r="K146" s="624"/>
      <c r="L146" s="625"/>
      <c r="M146" s="57"/>
      <c r="N146" s="283"/>
      <c r="O146" s="283"/>
      <c r="P146" s="283"/>
      <c r="Q146" s="328"/>
      <c r="R146" s="328"/>
      <c r="S146" s="283"/>
      <c r="T146" s="283"/>
      <c r="U146" s="128" t="s">
        <v>1800</v>
      </c>
      <c r="V146" s="2"/>
      <c r="W146" s="2"/>
      <c r="X146" s="21"/>
      <c r="Y146" s="21"/>
      <c r="Z146" s="21"/>
      <c r="AA146" s="21"/>
      <c r="AB146" s="21"/>
      <c r="AC146" s="84"/>
      <c r="AD146" s="84"/>
      <c r="AE146" s="57"/>
      <c r="AF146" s="283"/>
      <c r="AG146" s="284"/>
      <c r="AH146" s="181"/>
      <c r="AI146" s="110"/>
      <c r="AJ146" s="307"/>
      <c r="AK146" s="307"/>
      <c r="AL146" s="307"/>
      <c r="AM146" s="307"/>
      <c r="AN146" s="307"/>
      <c r="AO146" s="530"/>
      <c r="AP146" s="530"/>
      <c r="AQ146" s="41">
        <f>ROUND(ROUND(Q144*AC147,0)*$AF$132,0)</f>
        <v>552</v>
      </c>
      <c r="AR146" s="53"/>
    </row>
    <row r="147" spans="1:44" ht="18" customHeight="1">
      <c r="A147" s="14">
        <v>54</v>
      </c>
      <c r="B147" s="15">
        <v>8544</v>
      </c>
      <c r="C147" s="16" t="s">
        <v>1099</v>
      </c>
      <c r="D147" s="634"/>
      <c r="E147" s="404"/>
      <c r="F147" s="405"/>
      <c r="G147" s="406"/>
      <c r="H147" s="626"/>
      <c r="I147" s="624"/>
      <c r="J147" s="624"/>
      <c r="K147" s="624"/>
      <c r="L147" s="625"/>
      <c r="M147" s="44"/>
      <c r="N147" s="25"/>
      <c r="O147" s="25"/>
      <c r="P147" s="25"/>
      <c r="Q147" s="329"/>
      <c r="R147" s="329"/>
      <c r="S147" s="25"/>
      <c r="T147" s="25"/>
      <c r="U147" s="129" t="s">
        <v>689</v>
      </c>
      <c r="V147" s="305"/>
      <c r="W147" s="305"/>
      <c r="X147" s="25"/>
      <c r="Y147" s="25"/>
      <c r="Z147" s="25"/>
      <c r="AA147" s="25"/>
      <c r="AB147" s="355" t="s">
        <v>1757</v>
      </c>
      <c r="AC147" s="574">
        <f>$AI$7</f>
        <v>0.97</v>
      </c>
      <c r="AD147" s="591"/>
      <c r="AE147" s="303"/>
      <c r="AF147" s="30"/>
      <c r="AG147" s="401"/>
      <c r="AH147" s="180" t="s">
        <v>1287</v>
      </c>
      <c r="AI147" s="111"/>
      <c r="AJ147" s="307"/>
      <c r="AK147" s="307"/>
      <c r="AL147" s="307"/>
      <c r="AM147" s="307"/>
      <c r="AN147" s="307"/>
      <c r="AO147" s="354" t="s">
        <v>1757</v>
      </c>
      <c r="AP147" s="354">
        <f>$AP$125</f>
        <v>0.97</v>
      </c>
      <c r="AQ147" s="41">
        <f>ROUND(ROUND(ROUND(Q144*AC147,0)*$AF$132,0)*AP147,0)</f>
        <v>535</v>
      </c>
      <c r="AR147" s="53"/>
    </row>
    <row r="148" spans="1:44" ht="18" customHeight="1">
      <c r="A148" s="14">
        <v>54</v>
      </c>
      <c r="B148" s="15">
        <v>8965</v>
      </c>
      <c r="C148" s="80" t="s">
        <v>2056</v>
      </c>
      <c r="D148" s="634"/>
      <c r="E148" s="404"/>
      <c r="F148" s="405"/>
      <c r="G148" s="406"/>
      <c r="H148" s="165" t="s">
        <v>1288</v>
      </c>
      <c r="I148" s="476"/>
      <c r="J148" s="476"/>
      <c r="K148" s="476"/>
      <c r="L148" s="447"/>
      <c r="M148" s="57" t="s">
        <v>706</v>
      </c>
      <c r="N148" s="283"/>
      <c r="O148" s="283"/>
      <c r="P148" s="283"/>
      <c r="Q148" s="616">
        <f>'地域福祉施設'!Q148</f>
        <v>878</v>
      </c>
      <c r="R148" s="616"/>
      <c r="S148" s="10" t="s">
        <v>1249</v>
      </c>
      <c r="T148" s="283"/>
      <c r="U148" s="130"/>
      <c r="V148" s="10"/>
      <c r="W148" s="10"/>
      <c r="X148" s="10"/>
      <c r="Y148" s="10"/>
      <c r="Z148" s="10"/>
      <c r="AA148" s="10"/>
      <c r="AB148" s="12"/>
      <c r="AC148" s="12"/>
      <c r="AD148" s="12"/>
      <c r="AE148" s="28"/>
      <c r="AF148" s="10"/>
      <c r="AG148" s="24"/>
      <c r="AH148" s="180"/>
      <c r="AI148" s="111"/>
      <c r="AJ148" s="307"/>
      <c r="AK148" s="307"/>
      <c r="AL148" s="307"/>
      <c r="AM148" s="307"/>
      <c r="AN148" s="307"/>
      <c r="AO148" s="354"/>
      <c r="AP148" s="354"/>
      <c r="AQ148" s="41">
        <f>ROUND(Q148*$AF$132,0)</f>
        <v>615</v>
      </c>
      <c r="AR148" s="53"/>
    </row>
    <row r="149" spans="1:44" ht="18" customHeight="1">
      <c r="A149" s="14">
        <v>54</v>
      </c>
      <c r="B149" s="15">
        <v>8545</v>
      </c>
      <c r="C149" s="16" t="s">
        <v>2057</v>
      </c>
      <c r="D149" s="634"/>
      <c r="E149" s="404"/>
      <c r="F149" s="405"/>
      <c r="G149" s="406"/>
      <c r="H149" s="404"/>
      <c r="I149" s="405"/>
      <c r="J149" s="405"/>
      <c r="K149" s="405"/>
      <c r="L149" s="406"/>
      <c r="M149" s="57"/>
      <c r="N149" s="283"/>
      <c r="O149" s="283"/>
      <c r="P149" s="283"/>
      <c r="Q149" s="380"/>
      <c r="R149" s="380"/>
      <c r="S149" s="10"/>
      <c r="T149" s="283"/>
      <c r="U149" s="130"/>
      <c r="V149" s="10"/>
      <c r="W149" s="10"/>
      <c r="X149" s="10"/>
      <c r="Y149" s="10"/>
      <c r="Z149" s="10"/>
      <c r="AA149" s="10"/>
      <c r="AB149" s="10"/>
      <c r="AC149" s="12"/>
      <c r="AD149" s="12"/>
      <c r="AE149" s="28"/>
      <c r="AF149" s="10"/>
      <c r="AG149" s="24"/>
      <c r="AH149" s="180" t="s">
        <v>1287</v>
      </c>
      <c r="AI149" s="111"/>
      <c r="AJ149" s="307"/>
      <c r="AK149" s="307"/>
      <c r="AL149" s="307"/>
      <c r="AM149" s="307"/>
      <c r="AN149" s="307"/>
      <c r="AO149" s="354" t="s">
        <v>1757</v>
      </c>
      <c r="AP149" s="354">
        <f>$AP$125</f>
        <v>0.97</v>
      </c>
      <c r="AQ149" s="41">
        <f>ROUND(ROUND(Q148*$AF$132,0)*AP149,0)</f>
        <v>597</v>
      </c>
      <c r="AR149" s="23"/>
    </row>
    <row r="150" spans="1:44" ht="18" customHeight="1">
      <c r="A150" s="14">
        <v>54</v>
      </c>
      <c r="B150" s="15">
        <v>8967</v>
      </c>
      <c r="C150" s="80" t="s">
        <v>2058</v>
      </c>
      <c r="D150" s="634"/>
      <c r="E150" s="81"/>
      <c r="F150" s="82"/>
      <c r="G150" s="83"/>
      <c r="H150" s="390"/>
      <c r="I150" s="391"/>
      <c r="J150" s="391"/>
      <c r="K150" s="391"/>
      <c r="L150" s="392"/>
      <c r="M150" s="57"/>
      <c r="N150" s="283"/>
      <c r="O150" s="283"/>
      <c r="P150" s="283"/>
      <c r="Q150" s="328"/>
      <c r="R150" s="328"/>
      <c r="S150" s="283"/>
      <c r="T150" s="283"/>
      <c r="U150" s="128" t="s">
        <v>1800</v>
      </c>
      <c r="V150" s="2"/>
      <c r="W150" s="2"/>
      <c r="X150" s="21"/>
      <c r="Y150" s="21"/>
      <c r="Z150" s="21"/>
      <c r="AA150" s="21"/>
      <c r="AB150" s="21"/>
      <c r="AC150" s="84"/>
      <c r="AD150" s="84"/>
      <c r="AE150" s="57"/>
      <c r="AF150" s="283"/>
      <c r="AG150" s="284"/>
      <c r="AH150" s="181"/>
      <c r="AI150" s="110"/>
      <c r="AJ150" s="307"/>
      <c r="AK150" s="307"/>
      <c r="AL150" s="307"/>
      <c r="AM150" s="307"/>
      <c r="AN150" s="307"/>
      <c r="AO150" s="530"/>
      <c r="AP150" s="530"/>
      <c r="AQ150" s="41">
        <f>ROUND(ROUND(Q148*AC151,0)*$AF$132,0)</f>
        <v>596</v>
      </c>
      <c r="AR150" s="53"/>
    </row>
    <row r="151" spans="1:44" ht="18" customHeight="1">
      <c r="A151" s="14">
        <v>54</v>
      </c>
      <c r="B151" s="15">
        <v>8546</v>
      </c>
      <c r="C151" s="16" t="s">
        <v>2059</v>
      </c>
      <c r="D151" s="634"/>
      <c r="E151" s="81"/>
      <c r="F151" s="82"/>
      <c r="G151" s="83"/>
      <c r="H151" s="149"/>
      <c r="I151" s="471"/>
      <c r="J151" s="471"/>
      <c r="K151" s="471"/>
      <c r="L151" s="472"/>
      <c r="M151" s="44"/>
      <c r="N151" s="25"/>
      <c r="O151" s="25"/>
      <c r="P151" s="25"/>
      <c r="Q151" s="329"/>
      <c r="R151" s="329"/>
      <c r="S151" s="25"/>
      <c r="T151" s="25"/>
      <c r="U151" s="129" t="s">
        <v>689</v>
      </c>
      <c r="V151" s="305"/>
      <c r="W151" s="305"/>
      <c r="X151" s="25"/>
      <c r="Y151" s="25"/>
      <c r="Z151" s="25"/>
      <c r="AA151" s="25"/>
      <c r="AB151" s="355" t="s">
        <v>1757</v>
      </c>
      <c r="AC151" s="574">
        <f>$AI$7</f>
        <v>0.97</v>
      </c>
      <c r="AD151" s="591"/>
      <c r="AE151" s="303"/>
      <c r="AF151" s="30"/>
      <c r="AG151" s="401"/>
      <c r="AH151" s="180" t="s">
        <v>1287</v>
      </c>
      <c r="AI151" s="111"/>
      <c r="AJ151" s="307"/>
      <c r="AK151" s="307"/>
      <c r="AL151" s="307"/>
      <c r="AM151" s="307"/>
      <c r="AN151" s="307"/>
      <c r="AO151" s="354" t="s">
        <v>1757</v>
      </c>
      <c r="AP151" s="354">
        <f>$AP$125</f>
        <v>0.97</v>
      </c>
      <c r="AQ151" s="41">
        <f>ROUND(ROUND(ROUND(Q148*AC151,0)*$AF$132,0)*AP151,0)</f>
        <v>578</v>
      </c>
      <c r="AR151" s="53"/>
    </row>
    <row r="152" spans="1:44" ht="18" customHeight="1">
      <c r="A152" s="14">
        <v>54</v>
      </c>
      <c r="B152" s="15">
        <v>8975</v>
      </c>
      <c r="C152" s="80" t="s">
        <v>2060</v>
      </c>
      <c r="D152" s="634"/>
      <c r="E152" s="81"/>
      <c r="F152" s="82"/>
      <c r="G152" s="83"/>
      <c r="H152" s="478"/>
      <c r="I152" s="471"/>
      <c r="J152" s="471"/>
      <c r="K152" s="471"/>
      <c r="L152" s="472"/>
      <c r="M152" s="57" t="s">
        <v>691</v>
      </c>
      <c r="N152" s="283"/>
      <c r="O152" s="283"/>
      <c r="P152" s="283"/>
      <c r="Q152" s="616">
        <f>'地域福祉施設'!Q152</f>
        <v>950</v>
      </c>
      <c r="R152" s="616"/>
      <c r="S152" s="10" t="s">
        <v>1249</v>
      </c>
      <c r="T152" s="283"/>
      <c r="U152" s="130"/>
      <c r="V152" s="10"/>
      <c r="W152" s="10"/>
      <c r="X152" s="10"/>
      <c r="Y152" s="10"/>
      <c r="Z152" s="10"/>
      <c r="AA152" s="10"/>
      <c r="AB152" s="12"/>
      <c r="AC152" s="12"/>
      <c r="AD152" s="12"/>
      <c r="AE152" s="28"/>
      <c r="AF152" s="10"/>
      <c r="AG152" s="24"/>
      <c r="AH152" s="180"/>
      <c r="AI152" s="111"/>
      <c r="AJ152" s="307"/>
      <c r="AK152" s="307"/>
      <c r="AL152" s="307"/>
      <c r="AM152" s="307"/>
      <c r="AN152" s="307"/>
      <c r="AO152" s="354"/>
      <c r="AP152" s="354"/>
      <c r="AQ152" s="41">
        <f>ROUND(Q152*$AF$132,0)</f>
        <v>665</v>
      </c>
      <c r="AR152" s="53"/>
    </row>
    <row r="153" spans="1:44" ht="18" customHeight="1">
      <c r="A153" s="14">
        <v>54</v>
      </c>
      <c r="B153" s="15">
        <v>8547</v>
      </c>
      <c r="C153" s="16" t="s">
        <v>2061</v>
      </c>
      <c r="D153" s="634"/>
      <c r="E153" s="81"/>
      <c r="F153" s="82"/>
      <c r="G153" s="83"/>
      <c r="H153" s="303"/>
      <c r="I153" s="469"/>
      <c r="J153" s="469"/>
      <c r="K153" s="469"/>
      <c r="L153" s="470"/>
      <c r="M153" s="57"/>
      <c r="N153" s="283"/>
      <c r="O153" s="283"/>
      <c r="P153" s="283"/>
      <c r="Q153" s="380"/>
      <c r="R153" s="380"/>
      <c r="S153" s="10"/>
      <c r="T153" s="283"/>
      <c r="U153" s="130"/>
      <c r="V153" s="10"/>
      <c r="W153" s="10"/>
      <c r="X153" s="10"/>
      <c r="Y153" s="10"/>
      <c r="Z153" s="10"/>
      <c r="AA153" s="10"/>
      <c r="AB153" s="10"/>
      <c r="AC153" s="12"/>
      <c r="AD153" s="12"/>
      <c r="AE153" s="28"/>
      <c r="AF153" s="10"/>
      <c r="AG153" s="24"/>
      <c r="AH153" s="180" t="s">
        <v>1287</v>
      </c>
      <c r="AI153" s="111"/>
      <c r="AJ153" s="307"/>
      <c r="AK153" s="307"/>
      <c r="AL153" s="307"/>
      <c r="AM153" s="307"/>
      <c r="AN153" s="307"/>
      <c r="AO153" s="354" t="s">
        <v>1757</v>
      </c>
      <c r="AP153" s="354">
        <f>$AP$125</f>
        <v>0.97</v>
      </c>
      <c r="AQ153" s="41">
        <f>ROUND(ROUND(Q152*$AF$132,0)*AP153,0)</f>
        <v>645</v>
      </c>
      <c r="AR153" s="23"/>
    </row>
    <row r="154" spans="1:44" ht="18" customHeight="1">
      <c r="A154" s="14">
        <v>54</v>
      </c>
      <c r="B154" s="15">
        <v>8977</v>
      </c>
      <c r="C154" s="80" t="s">
        <v>2062</v>
      </c>
      <c r="D154" s="628"/>
      <c r="E154" s="81"/>
      <c r="F154" s="82"/>
      <c r="G154" s="83"/>
      <c r="H154" s="57"/>
      <c r="I154" s="283"/>
      <c r="J154" s="283"/>
      <c r="K154" s="283"/>
      <c r="L154" s="284"/>
      <c r="M154" s="57"/>
      <c r="N154" s="283"/>
      <c r="O154" s="283"/>
      <c r="P154" s="283"/>
      <c r="Q154" s="328"/>
      <c r="R154" s="328"/>
      <c r="S154" s="283"/>
      <c r="T154" s="283"/>
      <c r="U154" s="128" t="s">
        <v>1800</v>
      </c>
      <c r="V154" s="2"/>
      <c r="W154" s="2"/>
      <c r="X154" s="21"/>
      <c r="Y154" s="21"/>
      <c r="Z154" s="21"/>
      <c r="AA154" s="21"/>
      <c r="AB154" s="21"/>
      <c r="AC154" s="84"/>
      <c r="AD154" s="84"/>
      <c r="AE154" s="57"/>
      <c r="AF154" s="283"/>
      <c r="AG154" s="284"/>
      <c r="AH154" s="181"/>
      <c r="AI154" s="110"/>
      <c r="AJ154" s="307"/>
      <c r="AK154" s="307"/>
      <c r="AL154" s="307"/>
      <c r="AM154" s="307"/>
      <c r="AN154" s="307"/>
      <c r="AO154" s="530"/>
      <c r="AP154" s="530"/>
      <c r="AQ154" s="41">
        <f>ROUND(ROUND(Q152*AC155,0)*$AF$132,0)</f>
        <v>645</v>
      </c>
      <c r="AR154" s="53"/>
    </row>
    <row r="155" spans="1:44" ht="18" customHeight="1">
      <c r="A155" s="14">
        <v>54</v>
      </c>
      <c r="B155" s="15">
        <v>8548</v>
      </c>
      <c r="C155" s="16" t="s">
        <v>2063</v>
      </c>
      <c r="E155" s="81"/>
      <c r="F155" s="82"/>
      <c r="G155" s="83"/>
      <c r="H155" s="390"/>
      <c r="I155" s="391"/>
      <c r="J155" s="391"/>
      <c r="K155" s="391"/>
      <c r="L155" s="392"/>
      <c r="M155" s="44"/>
      <c r="N155" s="25"/>
      <c r="O155" s="25"/>
      <c r="P155" s="25"/>
      <c r="Q155" s="329"/>
      <c r="R155" s="329"/>
      <c r="S155" s="25"/>
      <c r="T155" s="25"/>
      <c r="U155" s="129" t="s">
        <v>689</v>
      </c>
      <c r="V155" s="305"/>
      <c r="W155" s="305"/>
      <c r="X155" s="25"/>
      <c r="Y155" s="25"/>
      <c r="Z155" s="25"/>
      <c r="AA155" s="25"/>
      <c r="AB155" s="355" t="s">
        <v>1757</v>
      </c>
      <c r="AC155" s="574">
        <f>$AI$7</f>
        <v>0.97</v>
      </c>
      <c r="AD155" s="591"/>
      <c r="AE155" s="303"/>
      <c r="AF155" s="30"/>
      <c r="AG155" s="401"/>
      <c r="AH155" s="180" t="s">
        <v>1287</v>
      </c>
      <c r="AI155" s="111"/>
      <c r="AJ155" s="307"/>
      <c r="AK155" s="307"/>
      <c r="AL155" s="307"/>
      <c r="AM155" s="307"/>
      <c r="AN155" s="307"/>
      <c r="AO155" s="354" t="s">
        <v>1757</v>
      </c>
      <c r="AP155" s="354">
        <f>$AP$125</f>
        <v>0.97</v>
      </c>
      <c r="AQ155" s="41">
        <f>ROUND(ROUND(ROUND(Q152*AC155,0)*$AF$132,0)*AP155,0)</f>
        <v>626</v>
      </c>
      <c r="AR155" s="53"/>
    </row>
    <row r="156" spans="1:44" ht="18" customHeight="1">
      <c r="A156" s="14">
        <v>54</v>
      </c>
      <c r="B156" s="15">
        <v>8985</v>
      </c>
      <c r="C156" s="80" t="s">
        <v>2064</v>
      </c>
      <c r="D156" s="115"/>
      <c r="E156" s="81"/>
      <c r="F156" s="82"/>
      <c r="G156" s="83"/>
      <c r="H156" s="57"/>
      <c r="I156" s="283"/>
      <c r="J156" s="283"/>
      <c r="K156" s="283"/>
      <c r="L156" s="284"/>
      <c r="M156" s="57" t="s">
        <v>692</v>
      </c>
      <c r="N156" s="283"/>
      <c r="O156" s="283"/>
      <c r="P156" s="283"/>
      <c r="Q156" s="616">
        <f>'地域福祉施設'!Q156</f>
        <v>1017</v>
      </c>
      <c r="R156" s="616"/>
      <c r="S156" s="10" t="s">
        <v>1249</v>
      </c>
      <c r="T156" s="283"/>
      <c r="U156" s="130"/>
      <c r="V156" s="10"/>
      <c r="W156" s="10"/>
      <c r="X156" s="10"/>
      <c r="Y156" s="10"/>
      <c r="Z156" s="10"/>
      <c r="AA156" s="10"/>
      <c r="AB156" s="12"/>
      <c r="AC156" s="12"/>
      <c r="AD156" s="12"/>
      <c r="AE156" s="28"/>
      <c r="AF156" s="10"/>
      <c r="AG156" s="24"/>
      <c r="AH156" s="180"/>
      <c r="AI156" s="111"/>
      <c r="AJ156" s="307"/>
      <c r="AK156" s="307"/>
      <c r="AL156" s="307"/>
      <c r="AM156" s="307"/>
      <c r="AN156" s="307"/>
      <c r="AO156" s="354"/>
      <c r="AP156" s="354"/>
      <c r="AQ156" s="41">
        <f>ROUND(Q156*$AF$132,0)</f>
        <v>712</v>
      </c>
      <c r="AR156" s="53"/>
    </row>
    <row r="157" spans="1:44" ht="18" customHeight="1">
      <c r="A157" s="14">
        <v>54</v>
      </c>
      <c r="B157" s="15">
        <v>8549</v>
      </c>
      <c r="C157" s="16" t="s">
        <v>2065</v>
      </c>
      <c r="E157" s="81"/>
      <c r="F157" s="82"/>
      <c r="G157" s="83"/>
      <c r="H157" s="303"/>
      <c r="I157" s="469"/>
      <c r="J157" s="469"/>
      <c r="K157" s="469"/>
      <c r="L157" s="470"/>
      <c r="M157" s="57"/>
      <c r="N157" s="283"/>
      <c r="O157" s="283"/>
      <c r="P157" s="283"/>
      <c r="Q157" s="380"/>
      <c r="R157" s="380"/>
      <c r="S157" s="10"/>
      <c r="T157" s="283"/>
      <c r="U157" s="130"/>
      <c r="V157" s="10"/>
      <c r="W157" s="10"/>
      <c r="X157" s="10"/>
      <c r="Y157" s="10"/>
      <c r="Z157" s="10"/>
      <c r="AA157" s="10"/>
      <c r="AB157" s="10"/>
      <c r="AC157" s="12"/>
      <c r="AD157" s="12"/>
      <c r="AE157" s="28"/>
      <c r="AF157" s="10"/>
      <c r="AG157" s="24"/>
      <c r="AH157" s="180" t="s">
        <v>1287</v>
      </c>
      <c r="AI157" s="111"/>
      <c r="AJ157" s="307"/>
      <c r="AK157" s="307"/>
      <c r="AL157" s="307"/>
      <c r="AM157" s="307"/>
      <c r="AN157" s="307"/>
      <c r="AO157" s="354" t="s">
        <v>1757</v>
      </c>
      <c r="AP157" s="354">
        <f>$AP$125</f>
        <v>0.97</v>
      </c>
      <c r="AQ157" s="41">
        <f>ROUND(ROUND(Q156*$AF$132,0)*AP157,0)</f>
        <v>691</v>
      </c>
      <c r="AR157" s="23"/>
    </row>
    <row r="158" spans="1:44" ht="18" customHeight="1">
      <c r="A158" s="14">
        <v>54</v>
      </c>
      <c r="B158" s="15">
        <v>8987</v>
      </c>
      <c r="C158" s="80" t="s">
        <v>2066</v>
      </c>
      <c r="D158" s="115"/>
      <c r="E158" s="81"/>
      <c r="F158" s="82"/>
      <c r="G158" s="83"/>
      <c r="H158" s="57"/>
      <c r="I158" s="283"/>
      <c r="J158" s="283"/>
      <c r="K158" s="283"/>
      <c r="L158" s="284"/>
      <c r="M158" s="57"/>
      <c r="N158" s="283"/>
      <c r="O158" s="283"/>
      <c r="P158" s="283"/>
      <c r="Q158" s="328"/>
      <c r="R158" s="328"/>
      <c r="S158" s="283"/>
      <c r="T158" s="283"/>
      <c r="U158" s="128" t="s">
        <v>1800</v>
      </c>
      <c r="V158" s="2"/>
      <c r="W158" s="2"/>
      <c r="X158" s="21"/>
      <c r="Y158" s="21"/>
      <c r="Z158" s="21"/>
      <c r="AA158" s="21"/>
      <c r="AB158" s="21"/>
      <c r="AC158" s="84"/>
      <c r="AD158" s="84"/>
      <c r="AE158" s="57"/>
      <c r="AF158" s="283"/>
      <c r="AG158" s="284"/>
      <c r="AH158" s="181"/>
      <c r="AI158" s="110"/>
      <c r="AJ158" s="307"/>
      <c r="AK158" s="307"/>
      <c r="AL158" s="307"/>
      <c r="AM158" s="307"/>
      <c r="AN158" s="307"/>
      <c r="AO158" s="530"/>
      <c r="AP158" s="530"/>
      <c r="AQ158" s="41">
        <f>ROUND(ROUND(Q156*AC159,0)*$AF$132,0)</f>
        <v>690</v>
      </c>
      <c r="AR158" s="53"/>
    </row>
    <row r="159" spans="1:44" ht="18" customHeight="1">
      <c r="A159" s="14">
        <v>54</v>
      </c>
      <c r="B159" s="15">
        <v>8550</v>
      </c>
      <c r="C159" s="16" t="s">
        <v>2067</v>
      </c>
      <c r="E159" s="81"/>
      <c r="F159" s="82"/>
      <c r="G159" s="83"/>
      <c r="H159" s="390"/>
      <c r="I159" s="391"/>
      <c r="J159" s="391"/>
      <c r="K159" s="391"/>
      <c r="L159" s="392"/>
      <c r="M159" s="44"/>
      <c r="N159" s="25"/>
      <c r="O159" s="25"/>
      <c r="P159" s="25"/>
      <c r="Q159" s="329"/>
      <c r="R159" s="329"/>
      <c r="S159" s="25"/>
      <c r="T159" s="25"/>
      <c r="U159" s="129" t="s">
        <v>689</v>
      </c>
      <c r="V159" s="305"/>
      <c r="W159" s="305"/>
      <c r="X159" s="25"/>
      <c r="Y159" s="25"/>
      <c r="Z159" s="25"/>
      <c r="AA159" s="25"/>
      <c r="AB159" s="355" t="s">
        <v>1757</v>
      </c>
      <c r="AC159" s="574">
        <f>$AI$7</f>
        <v>0.97</v>
      </c>
      <c r="AD159" s="591"/>
      <c r="AE159" s="303"/>
      <c r="AF159" s="30"/>
      <c r="AG159" s="401"/>
      <c r="AH159" s="180" t="s">
        <v>1287</v>
      </c>
      <c r="AI159" s="111"/>
      <c r="AJ159" s="307"/>
      <c r="AK159" s="307"/>
      <c r="AL159" s="307"/>
      <c r="AM159" s="307"/>
      <c r="AN159" s="307"/>
      <c r="AO159" s="354" t="s">
        <v>1757</v>
      </c>
      <c r="AP159" s="354">
        <f>$AP$125</f>
        <v>0.97</v>
      </c>
      <c r="AQ159" s="41">
        <f>ROUND(ROUND(ROUND(Q156*AC159,0)*$AF$132,0)*AP159,0)</f>
        <v>669</v>
      </c>
      <c r="AR159" s="53"/>
    </row>
    <row r="160" spans="1:44" ht="18" customHeight="1">
      <c r="A160" s="14">
        <v>54</v>
      </c>
      <c r="B160" s="15">
        <v>8995</v>
      </c>
      <c r="C160" s="80" t="s">
        <v>2068</v>
      </c>
      <c r="D160" s="115"/>
      <c r="E160" s="81"/>
      <c r="F160" s="82"/>
      <c r="G160" s="83"/>
      <c r="H160" s="57"/>
      <c r="I160" s="283"/>
      <c r="J160" s="283"/>
      <c r="K160" s="283"/>
      <c r="L160" s="284"/>
      <c r="M160" s="57" t="s">
        <v>693</v>
      </c>
      <c r="N160" s="283"/>
      <c r="O160" s="283"/>
      <c r="P160" s="283"/>
      <c r="Q160" s="616">
        <f>'地域福祉施設'!Q160</f>
        <v>1083</v>
      </c>
      <c r="R160" s="616"/>
      <c r="S160" s="10" t="s">
        <v>1249</v>
      </c>
      <c r="T160" s="283"/>
      <c r="U160" s="130"/>
      <c r="V160" s="10"/>
      <c r="W160" s="10"/>
      <c r="X160" s="10"/>
      <c r="Y160" s="10"/>
      <c r="Z160" s="10"/>
      <c r="AA160" s="10"/>
      <c r="AB160" s="12"/>
      <c r="AC160" s="12"/>
      <c r="AD160" s="12"/>
      <c r="AE160" s="28"/>
      <c r="AF160" s="10"/>
      <c r="AG160" s="24"/>
      <c r="AH160" s="180"/>
      <c r="AI160" s="111"/>
      <c r="AJ160" s="307"/>
      <c r="AK160" s="307"/>
      <c r="AL160" s="307"/>
      <c r="AM160" s="307"/>
      <c r="AN160" s="307"/>
      <c r="AO160" s="354"/>
      <c r="AP160" s="354"/>
      <c r="AQ160" s="41">
        <f>ROUND(Q160*$AF$132,0)</f>
        <v>758</v>
      </c>
      <c r="AR160" s="53"/>
    </row>
    <row r="161" spans="1:44" ht="18" customHeight="1">
      <c r="A161" s="14">
        <v>54</v>
      </c>
      <c r="B161" s="15">
        <v>8551</v>
      </c>
      <c r="C161" s="16" t="s">
        <v>2069</v>
      </c>
      <c r="E161" s="81"/>
      <c r="F161" s="82"/>
      <c r="G161" s="83"/>
      <c r="H161" s="303"/>
      <c r="I161" s="469"/>
      <c r="J161" s="469"/>
      <c r="K161" s="469"/>
      <c r="L161" s="470"/>
      <c r="M161" s="57"/>
      <c r="N161" s="283"/>
      <c r="O161" s="283"/>
      <c r="P161" s="283"/>
      <c r="Q161" s="380"/>
      <c r="R161" s="380"/>
      <c r="S161" s="10"/>
      <c r="T161" s="283"/>
      <c r="U161" s="130"/>
      <c r="V161" s="10"/>
      <c r="W161" s="10"/>
      <c r="X161" s="10"/>
      <c r="Y161" s="10"/>
      <c r="Z161" s="10"/>
      <c r="AA161" s="10"/>
      <c r="AB161" s="10"/>
      <c r="AC161" s="12"/>
      <c r="AD161" s="12"/>
      <c r="AE161" s="28"/>
      <c r="AF161" s="10"/>
      <c r="AG161" s="24"/>
      <c r="AH161" s="180" t="s">
        <v>1287</v>
      </c>
      <c r="AI161" s="111"/>
      <c r="AJ161" s="307"/>
      <c r="AK161" s="307"/>
      <c r="AL161" s="307"/>
      <c r="AM161" s="307"/>
      <c r="AN161" s="307"/>
      <c r="AO161" s="354" t="s">
        <v>1757</v>
      </c>
      <c r="AP161" s="354">
        <f>$AP$125</f>
        <v>0.97</v>
      </c>
      <c r="AQ161" s="41">
        <f>ROUND(ROUND(Q160*$AF$132,0)*AP161,0)</f>
        <v>735</v>
      </c>
      <c r="AR161" s="23"/>
    </row>
    <row r="162" spans="1:44" ht="18" customHeight="1">
      <c r="A162" s="14">
        <v>54</v>
      </c>
      <c r="B162" s="15">
        <v>8997</v>
      </c>
      <c r="C162" s="80" t="s">
        <v>2070</v>
      </c>
      <c r="D162" s="115"/>
      <c r="E162" s="81"/>
      <c r="F162" s="82"/>
      <c r="G162" s="83"/>
      <c r="H162" s="57"/>
      <c r="I162" s="283"/>
      <c r="J162" s="283"/>
      <c r="K162" s="283"/>
      <c r="L162" s="284"/>
      <c r="M162" s="57"/>
      <c r="N162" s="283"/>
      <c r="O162" s="283"/>
      <c r="P162" s="283"/>
      <c r="Q162" s="328"/>
      <c r="R162" s="328"/>
      <c r="S162" s="283"/>
      <c r="T162" s="283"/>
      <c r="U162" s="128" t="s">
        <v>1800</v>
      </c>
      <c r="V162" s="2"/>
      <c r="W162" s="2"/>
      <c r="X162" s="21"/>
      <c r="Y162" s="21"/>
      <c r="Z162" s="21"/>
      <c r="AA162" s="21"/>
      <c r="AB162" s="21"/>
      <c r="AC162" s="84"/>
      <c r="AD162" s="84"/>
      <c r="AE162" s="57"/>
      <c r="AF162" s="283"/>
      <c r="AG162" s="284"/>
      <c r="AH162" s="181"/>
      <c r="AI162" s="110"/>
      <c r="AJ162" s="307"/>
      <c r="AK162" s="307"/>
      <c r="AL162" s="307"/>
      <c r="AM162" s="307"/>
      <c r="AN162" s="307"/>
      <c r="AO162" s="530"/>
      <c r="AP162" s="530"/>
      <c r="AQ162" s="41">
        <f>ROUND(ROUND(Q160*AC163,0)*$AF$132,0)</f>
        <v>736</v>
      </c>
      <c r="AR162" s="53"/>
    </row>
    <row r="163" spans="1:44" ht="18" customHeight="1">
      <c r="A163" s="14">
        <v>54</v>
      </c>
      <c r="B163" s="15">
        <v>8552</v>
      </c>
      <c r="C163" s="16" t="s">
        <v>2071</v>
      </c>
      <c r="D163" s="418"/>
      <c r="E163" s="112"/>
      <c r="F163" s="117"/>
      <c r="G163" s="113"/>
      <c r="H163" s="393"/>
      <c r="I163" s="394"/>
      <c r="J163" s="394"/>
      <c r="K163" s="394"/>
      <c r="L163" s="395"/>
      <c r="M163" s="44"/>
      <c r="N163" s="25"/>
      <c r="O163" s="25"/>
      <c r="P163" s="25"/>
      <c r="Q163" s="329"/>
      <c r="R163" s="329"/>
      <c r="S163" s="25"/>
      <c r="T163" s="25"/>
      <c r="U163" s="129" t="s">
        <v>689</v>
      </c>
      <c r="V163" s="305"/>
      <c r="W163" s="305"/>
      <c r="X163" s="25"/>
      <c r="Y163" s="25"/>
      <c r="Z163" s="25"/>
      <c r="AA163" s="25"/>
      <c r="AB163" s="355" t="s">
        <v>1757</v>
      </c>
      <c r="AC163" s="574">
        <f>$AI$7</f>
        <v>0.97</v>
      </c>
      <c r="AD163" s="591"/>
      <c r="AE163" s="303"/>
      <c r="AF163" s="30"/>
      <c r="AG163" s="401"/>
      <c r="AH163" s="180" t="s">
        <v>1287</v>
      </c>
      <c r="AI163" s="111"/>
      <c r="AJ163" s="307"/>
      <c r="AK163" s="307"/>
      <c r="AL163" s="307"/>
      <c r="AM163" s="307"/>
      <c r="AN163" s="307"/>
      <c r="AO163" s="354" t="s">
        <v>1757</v>
      </c>
      <c r="AP163" s="354">
        <f>$AP$125</f>
        <v>0.97</v>
      </c>
      <c r="AQ163" s="41">
        <f>ROUND(ROUND(ROUND(Q160*AC163,0)*$AF$132,0)*AP163,0)</f>
        <v>714</v>
      </c>
      <c r="AR163" s="53"/>
    </row>
    <row r="164" spans="1:44" ht="16.5" customHeight="1">
      <c r="A164" s="14">
        <v>54</v>
      </c>
      <c r="B164" s="14">
        <v>8871</v>
      </c>
      <c r="C164" s="80" t="s">
        <v>1896</v>
      </c>
      <c r="D164" s="235"/>
      <c r="E164" s="109" t="s">
        <v>694</v>
      </c>
      <c r="F164" s="18"/>
      <c r="G164" s="479"/>
      <c r="H164" s="109" t="s">
        <v>2045</v>
      </c>
      <c r="I164" s="467"/>
      <c r="J164" s="467"/>
      <c r="K164" s="467"/>
      <c r="L164" s="468"/>
      <c r="M164" s="43" t="s">
        <v>1282</v>
      </c>
      <c r="N164" s="21"/>
      <c r="O164" s="21"/>
      <c r="P164" s="21"/>
      <c r="Q164" s="616">
        <f>'地域福祉施設'!Q164</f>
        <v>812</v>
      </c>
      <c r="R164" s="616"/>
      <c r="S164" s="2" t="s">
        <v>1249</v>
      </c>
      <c r="T164" s="21"/>
      <c r="U164" s="128"/>
      <c r="V164" s="2"/>
      <c r="W164" s="2"/>
      <c r="X164" s="2"/>
      <c r="Y164" s="2"/>
      <c r="Z164" s="2"/>
      <c r="AA164" s="2"/>
      <c r="AB164" s="5"/>
      <c r="AC164" s="5"/>
      <c r="AD164" s="5"/>
      <c r="AE164" s="86"/>
      <c r="AF164" s="87"/>
      <c r="AG164" s="170"/>
      <c r="AH164" s="180"/>
      <c r="AI164" s="111"/>
      <c r="AJ164" s="307"/>
      <c r="AK164" s="307"/>
      <c r="AL164" s="307"/>
      <c r="AM164" s="307"/>
      <c r="AN164" s="307"/>
      <c r="AO164" s="354"/>
      <c r="AP164" s="354"/>
      <c r="AQ164" s="41">
        <f>ROUND(Q164*$AF$132,0)</f>
        <v>568</v>
      </c>
      <c r="AR164" s="23"/>
    </row>
    <row r="165" spans="1:44" ht="17.25" customHeight="1">
      <c r="A165" s="14">
        <v>54</v>
      </c>
      <c r="B165" s="14">
        <v>8521</v>
      </c>
      <c r="C165" s="16" t="s">
        <v>1897</v>
      </c>
      <c r="D165" s="235"/>
      <c r="E165" s="610" t="s">
        <v>707</v>
      </c>
      <c r="F165" s="635"/>
      <c r="G165" s="636"/>
      <c r="H165" s="610" t="s">
        <v>1059</v>
      </c>
      <c r="I165" s="624"/>
      <c r="J165" s="624"/>
      <c r="K165" s="624"/>
      <c r="L165" s="625"/>
      <c r="M165" s="57"/>
      <c r="N165" s="283"/>
      <c r="O165" s="283"/>
      <c r="P165" s="283"/>
      <c r="Q165" s="380"/>
      <c r="R165" s="380"/>
      <c r="S165" s="10"/>
      <c r="T165" s="283"/>
      <c r="U165" s="130"/>
      <c r="V165" s="10"/>
      <c r="W165" s="10"/>
      <c r="X165" s="10"/>
      <c r="Y165" s="10"/>
      <c r="Z165" s="10"/>
      <c r="AA165" s="10"/>
      <c r="AB165" s="10"/>
      <c r="AC165" s="12"/>
      <c r="AD165" s="12"/>
      <c r="AE165" s="86"/>
      <c r="AF165" s="87"/>
      <c r="AG165" s="170"/>
      <c r="AH165" s="180" t="s">
        <v>1287</v>
      </c>
      <c r="AI165" s="111"/>
      <c r="AJ165" s="307"/>
      <c r="AK165" s="307"/>
      <c r="AL165" s="307"/>
      <c r="AM165" s="307"/>
      <c r="AN165" s="307"/>
      <c r="AO165" s="354" t="s">
        <v>1757</v>
      </c>
      <c r="AP165" s="354">
        <f>$AP$37</f>
        <v>0.97</v>
      </c>
      <c r="AQ165" s="41">
        <f>ROUND(ROUND(Q164*$AF$132,0)*AP165,0)</f>
        <v>551</v>
      </c>
      <c r="AR165" s="23"/>
    </row>
    <row r="166" spans="1:44" ht="16.5" customHeight="1">
      <c r="A166" s="14">
        <v>54</v>
      </c>
      <c r="B166" s="14">
        <v>8873</v>
      </c>
      <c r="C166" s="80" t="s">
        <v>1898</v>
      </c>
      <c r="D166" s="235"/>
      <c r="E166" s="637"/>
      <c r="F166" s="635"/>
      <c r="G166" s="636"/>
      <c r="H166" s="626"/>
      <c r="I166" s="624"/>
      <c r="J166" s="624"/>
      <c r="K166" s="624"/>
      <c r="L166" s="625"/>
      <c r="M166" s="57"/>
      <c r="N166" s="283"/>
      <c r="O166" s="283"/>
      <c r="P166" s="283"/>
      <c r="Q166" s="328"/>
      <c r="R166" s="328"/>
      <c r="S166" s="283"/>
      <c r="T166" s="283"/>
      <c r="U166" s="128" t="s">
        <v>1800</v>
      </c>
      <c r="V166" s="2"/>
      <c r="W166" s="2"/>
      <c r="X166" s="21"/>
      <c r="Y166" s="21"/>
      <c r="Z166" s="21"/>
      <c r="AA166" s="21"/>
      <c r="AB166" s="21"/>
      <c r="AC166" s="84"/>
      <c r="AD166" s="84"/>
      <c r="AE166" s="86"/>
      <c r="AF166" s="87"/>
      <c r="AG166" s="170"/>
      <c r="AH166" s="181"/>
      <c r="AI166" s="110"/>
      <c r="AJ166" s="307"/>
      <c r="AK166" s="307"/>
      <c r="AL166" s="307"/>
      <c r="AM166" s="307"/>
      <c r="AN166" s="307"/>
      <c r="AO166" s="530"/>
      <c r="AP166" s="530"/>
      <c r="AQ166" s="41">
        <f>ROUND(ROUND(Q164*AC167,0)*$AF$132,0)</f>
        <v>552</v>
      </c>
      <c r="AR166" s="53"/>
    </row>
    <row r="167" spans="1:44" ht="17.25" customHeight="1">
      <c r="A167" s="14">
        <v>54</v>
      </c>
      <c r="B167" s="14">
        <v>8522</v>
      </c>
      <c r="C167" s="16" t="s">
        <v>1900</v>
      </c>
      <c r="D167" s="235"/>
      <c r="E167" s="637"/>
      <c r="F167" s="635"/>
      <c r="G167" s="636"/>
      <c r="H167" s="637"/>
      <c r="I167" s="635"/>
      <c r="J167" s="635"/>
      <c r="K167" s="635"/>
      <c r="L167" s="636"/>
      <c r="M167" s="44"/>
      <c r="N167" s="25"/>
      <c r="O167" s="25"/>
      <c r="P167" s="25"/>
      <c r="Q167" s="329"/>
      <c r="R167" s="329"/>
      <c r="S167" s="25"/>
      <c r="T167" s="54"/>
      <c r="U167" s="129" t="s">
        <v>689</v>
      </c>
      <c r="V167" s="305"/>
      <c r="W167" s="305"/>
      <c r="X167" s="25"/>
      <c r="Y167" s="25"/>
      <c r="Z167" s="25"/>
      <c r="AA167" s="25"/>
      <c r="AB167" s="355" t="s">
        <v>1757</v>
      </c>
      <c r="AC167" s="574">
        <f>$AI$7</f>
        <v>0.97</v>
      </c>
      <c r="AD167" s="591"/>
      <c r="AE167" s="86"/>
      <c r="AF167" s="87"/>
      <c r="AG167" s="170"/>
      <c r="AH167" s="180" t="s">
        <v>1287</v>
      </c>
      <c r="AI167" s="111"/>
      <c r="AJ167" s="307"/>
      <c r="AK167" s="307"/>
      <c r="AL167" s="307"/>
      <c r="AM167" s="307"/>
      <c r="AN167" s="307"/>
      <c r="AO167" s="354" t="s">
        <v>1757</v>
      </c>
      <c r="AP167" s="354">
        <f>$AP$165</f>
        <v>0.97</v>
      </c>
      <c r="AQ167" s="41">
        <f>ROUND(ROUND(ROUND(Q164*AC167,0)*$AF$132,0)*AP167,0)</f>
        <v>535</v>
      </c>
      <c r="AR167" s="53"/>
    </row>
    <row r="168" spans="1:44" ht="16.5" customHeight="1">
      <c r="A168" s="14">
        <v>54</v>
      </c>
      <c r="B168" s="14">
        <v>8881</v>
      </c>
      <c r="C168" s="80" t="s">
        <v>1901</v>
      </c>
      <c r="D168" s="235"/>
      <c r="E168" s="637"/>
      <c r="F168" s="635"/>
      <c r="G168" s="636"/>
      <c r="H168" s="637"/>
      <c r="I168" s="635"/>
      <c r="J168" s="635"/>
      <c r="K168" s="635"/>
      <c r="L168" s="636"/>
      <c r="M168" s="57" t="s">
        <v>709</v>
      </c>
      <c r="N168" s="283"/>
      <c r="O168" s="283"/>
      <c r="P168" s="283"/>
      <c r="Q168" s="616">
        <f>'地域福祉施設'!Q168</f>
        <v>919</v>
      </c>
      <c r="R168" s="616"/>
      <c r="S168" s="10" t="s">
        <v>1249</v>
      </c>
      <c r="T168" s="283"/>
      <c r="U168" s="130"/>
      <c r="V168" s="10"/>
      <c r="W168" s="10"/>
      <c r="X168" s="10"/>
      <c r="Y168" s="10"/>
      <c r="Z168" s="10"/>
      <c r="AA168" s="10"/>
      <c r="AB168" s="12"/>
      <c r="AC168" s="12"/>
      <c r="AD168" s="12"/>
      <c r="AE168" s="86"/>
      <c r="AF168" s="87"/>
      <c r="AG168" s="170"/>
      <c r="AH168" s="180"/>
      <c r="AI168" s="111"/>
      <c r="AJ168" s="307"/>
      <c r="AK168" s="307"/>
      <c r="AL168" s="307"/>
      <c r="AM168" s="307"/>
      <c r="AN168" s="307"/>
      <c r="AO168" s="354"/>
      <c r="AP168" s="354"/>
      <c r="AQ168" s="41">
        <f>ROUND(Q168*$AF$132,0)</f>
        <v>643</v>
      </c>
      <c r="AR168" s="53"/>
    </row>
    <row r="169" spans="1:44" ht="17.25" customHeight="1">
      <c r="A169" s="14">
        <v>54</v>
      </c>
      <c r="B169" s="14">
        <v>8523</v>
      </c>
      <c r="C169" s="16" t="s">
        <v>1902</v>
      </c>
      <c r="D169" s="235"/>
      <c r="E169" s="637"/>
      <c r="F169" s="635"/>
      <c r="G169" s="636"/>
      <c r="H169" s="164" t="s">
        <v>1803</v>
      </c>
      <c r="I169" s="236"/>
      <c r="J169" s="236"/>
      <c r="K169" s="236"/>
      <c r="L169" s="237"/>
      <c r="M169" s="57"/>
      <c r="N169" s="283"/>
      <c r="O169" s="283"/>
      <c r="P169" s="283"/>
      <c r="Q169" s="380"/>
      <c r="R169" s="380"/>
      <c r="S169" s="10"/>
      <c r="T169" s="283"/>
      <c r="U169" s="130"/>
      <c r="V169" s="10"/>
      <c r="W169" s="10"/>
      <c r="X169" s="10"/>
      <c r="Y169" s="10"/>
      <c r="Z169" s="10"/>
      <c r="AA169" s="10"/>
      <c r="AB169" s="10"/>
      <c r="AC169" s="12"/>
      <c r="AD169" s="12"/>
      <c r="AE169" s="86"/>
      <c r="AF169" s="87"/>
      <c r="AG169" s="170"/>
      <c r="AH169" s="180" t="s">
        <v>1287</v>
      </c>
      <c r="AI169" s="111"/>
      <c r="AJ169" s="307"/>
      <c r="AK169" s="307"/>
      <c r="AL169" s="307"/>
      <c r="AM169" s="307"/>
      <c r="AN169" s="307"/>
      <c r="AO169" s="354" t="s">
        <v>1757</v>
      </c>
      <c r="AP169" s="354">
        <f>$AP$165</f>
        <v>0.97</v>
      </c>
      <c r="AQ169" s="41">
        <f>ROUND(ROUND(Q168*$AF$132,0)*AP169,0)</f>
        <v>624</v>
      </c>
      <c r="AR169" s="23"/>
    </row>
    <row r="170" spans="1:44" ht="16.5" customHeight="1">
      <c r="A170" s="14">
        <v>54</v>
      </c>
      <c r="B170" s="14">
        <v>8883</v>
      </c>
      <c r="C170" s="80" t="s">
        <v>1903</v>
      </c>
      <c r="D170" s="235"/>
      <c r="E170" s="637"/>
      <c r="F170" s="635"/>
      <c r="G170" s="636"/>
      <c r="H170" s="404"/>
      <c r="I170" s="476"/>
      <c r="J170" s="476"/>
      <c r="K170" s="476"/>
      <c r="L170" s="447"/>
      <c r="M170" s="57"/>
      <c r="N170" s="283"/>
      <c r="O170" s="283"/>
      <c r="P170" s="283"/>
      <c r="Q170" s="328"/>
      <c r="R170" s="328"/>
      <c r="S170" s="283"/>
      <c r="T170" s="283"/>
      <c r="U170" s="128" t="s">
        <v>1800</v>
      </c>
      <c r="V170" s="2"/>
      <c r="W170" s="2"/>
      <c r="X170" s="21"/>
      <c r="Y170" s="21"/>
      <c r="Z170" s="21"/>
      <c r="AA170" s="21"/>
      <c r="AB170" s="21"/>
      <c r="AC170" s="84"/>
      <c r="AD170" s="84"/>
      <c r="AE170" s="86"/>
      <c r="AF170" s="87"/>
      <c r="AG170" s="170"/>
      <c r="AH170" s="181"/>
      <c r="AI170" s="110"/>
      <c r="AJ170" s="307"/>
      <c r="AK170" s="307"/>
      <c r="AL170" s="307"/>
      <c r="AM170" s="307"/>
      <c r="AN170" s="307"/>
      <c r="AO170" s="530"/>
      <c r="AP170" s="530"/>
      <c r="AQ170" s="41">
        <f>ROUND(ROUND(Q168*AC171,0)*$AF$132,0)</f>
        <v>624</v>
      </c>
      <c r="AR170" s="53"/>
    </row>
    <row r="171" spans="1:44" ht="17.25" customHeight="1">
      <c r="A171" s="14">
        <v>54</v>
      </c>
      <c r="B171" s="14">
        <v>8524</v>
      </c>
      <c r="C171" s="16" t="s">
        <v>1904</v>
      </c>
      <c r="D171" s="235"/>
      <c r="E171" s="465"/>
      <c r="F171" s="464"/>
      <c r="G171" s="480"/>
      <c r="H171" s="453"/>
      <c r="I171" s="476"/>
      <c r="J171" s="476"/>
      <c r="K171" s="476"/>
      <c r="L171" s="447"/>
      <c r="M171" s="44"/>
      <c r="N171" s="25"/>
      <c r="O171" s="25"/>
      <c r="P171" s="25"/>
      <c r="Q171" s="329"/>
      <c r="R171" s="329"/>
      <c r="S171" s="25"/>
      <c r="T171" s="25"/>
      <c r="U171" s="129" t="s">
        <v>689</v>
      </c>
      <c r="V171" s="305"/>
      <c r="W171" s="305"/>
      <c r="X171" s="25"/>
      <c r="Y171" s="25"/>
      <c r="Z171" s="25"/>
      <c r="AA171" s="25"/>
      <c r="AB171" s="355" t="s">
        <v>1757</v>
      </c>
      <c r="AC171" s="574">
        <f>$AI$7</f>
        <v>0.97</v>
      </c>
      <c r="AD171" s="591"/>
      <c r="AE171" s="127"/>
      <c r="AF171" s="654"/>
      <c r="AG171" s="655"/>
      <c r="AH171" s="180" t="s">
        <v>1287</v>
      </c>
      <c r="AI171" s="111"/>
      <c r="AJ171" s="307"/>
      <c r="AK171" s="307"/>
      <c r="AL171" s="307"/>
      <c r="AM171" s="307"/>
      <c r="AN171" s="307"/>
      <c r="AO171" s="354" t="s">
        <v>1757</v>
      </c>
      <c r="AP171" s="354">
        <f>$AP$165</f>
        <v>0.97</v>
      </c>
      <c r="AQ171" s="41">
        <f>ROUND(ROUND(ROUND(Q168*AC171,0)*$AF$132,0)*AP171,0)</f>
        <v>605</v>
      </c>
      <c r="AR171" s="53"/>
    </row>
    <row r="172" spans="1:44" ht="16.5" customHeight="1">
      <c r="A172" s="14">
        <v>54</v>
      </c>
      <c r="B172" s="14">
        <v>8891</v>
      </c>
      <c r="C172" s="80" t="s">
        <v>1905</v>
      </c>
      <c r="D172" s="235"/>
      <c r="E172" s="465"/>
      <c r="F172" s="464"/>
      <c r="G172" s="480"/>
      <c r="H172" s="431"/>
      <c r="I172" s="475"/>
      <c r="J172" s="475"/>
      <c r="K172" s="475"/>
      <c r="L172" s="433"/>
      <c r="M172" s="57" t="s">
        <v>711</v>
      </c>
      <c r="N172" s="283"/>
      <c r="O172" s="283"/>
      <c r="P172" s="283"/>
      <c r="Q172" s="616">
        <f>'地域福祉施設'!Q172</f>
        <v>1049</v>
      </c>
      <c r="R172" s="616"/>
      <c r="S172" s="10" t="s">
        <v>1249</v>
      </c>
      <c r="T172" s="283"/>
      <c r="U172" s="130"/>
      <c r="V172" s="10"/>
      <c r="W172" s="10"/>
      <c r="X172" s="10"/>
      <c r="Y172" s="10"/>
      <c r="Z172" s="10"/>
      <c r="AA172" s="10"/>
      <c r="AB172" s="12"/>
      <c r="AC172" s="12"/>
      <c r="AD172" s="12"/>
      <c r="AE172" s="28"/>
      <c r="AF172" s="10"/>
      <c r="AG172" s="24"/>
      <c r="AH172" s="180"/>
      <c r="AI172" s="111"/>
      <c r="AJ172" s="307"/>
      <c r="AK172" s="307"/>
      <c r="AL172" s="307"/>
      <c r="AM172" s="307"/>
      <c r="AN172" s="307"/>
      <c r="AO172" s="354"/>
      <c r="AP172" s="354"/>
      <c r="AQ172" s="41">
        <f>ROUND(Q172*$AF$132,0)</f>
        <v>734</v>
      </c>
      <c r="AR172" s="53"/>
    </row>
    <row r="173" spans="1:44" ht="17.25" customHeight="1">
      <c r="A173" s="14">
        <v>54</v>
      </c>
      <c r="B173" s="14">
        <v>8525</v>
      </c>
      <c r="C173" s="16" t="s">
        <v>1906</v>
      </c>
      <c r="D173" s="235"/>
      <c r="E173" s="465"/>
      <c r="F173" s="464"/>
      <c r="G173" s="480"/>
      <c r="H173" s="149"/>
      <c r="I173" s="481"/>
      <c r="J173" s="481"/>
      <c r="K173" s="481"/>
      <c r="L173" s="472"/>
      <c r="M173" s="57"/>
      <c r="N173" s="283"/>
      <c r="O173" s="283"/>
      <c r="P173" s="283"/>
      <c r="Q173" s="380"/>
      <c r="R173" s="380"/>
      <c r="S173" s="10"/>
      <c r="T173" s="283"/>
      <c r="U173" s="130"/>
      <c r="V173" s="10"/>
      <c r="W173" s="10"/>
      <c r="X173" s="10"/>
      <c r="Y173" s="10"/>
      <c r="Z173" s="10"/>
      <c r="AA173" s="10"/>
      <c r="AB173" s="10"/>
      <c r="AC173" s="12"/>
      <c r="AD173" s="12"/>
      <c r="AE173" s="28"/>
      <c r="AF173" s="10"/>
      <c r="AG173" s="24"/>
      <c r="AH173" s="180" t="s">
        <v>1287</v>
      </c>
      <c r="AI173" s="111"/>
      <c r="AJ173" s="307"/>
      <c r="AK173" s="307"/>
      <c r="AL173" s="307"/>
      <c r="AM173" s="307"/>
      <c r="AN173" s="307"/>
      <c r="AO173" s="354" t="s">
        <v>1757</v>
      </c>
      <c r="AP173" s="354">
        <f>$AP$165</f>
        <v>0.97</v>
      </c>
      <c r="AQ173" s="41">
        <f>ROUND(ROUND(Q172*$AF$132,0)*AP173,0)</f>
        <v>712</v>
      </c>
      <c r="AR173" s="23"/>
    </row>
    <row r="174" spans="1:44" ht="16.5" customHeight="1">
      <c r="A174" s="14">
        <v>54</v>
      </c>
      <c r="B174" s="14">
        <v>8893</v>
      </c>
      <c r="C174" s="80" t="s">
        <v>1907</v>
      </c>
      <c r="D174" s="235"/>
      <c r="E174" s="465"/>
      <c r="F174" s="464"/>
      <c r="G174" s="480"/>
      <c r="H174" s="478"/>
      <c r="I174" s="481"/>
      <c r="J174" s="481"/>
      <c r="K174" s="481"/>
      <c r="L174" s="472"/>
      <c r="M174" s="57"/>
      <c r="N174" s="283"/>
      <c r="O174" s="283"/>
      <c r="P174" s="283"/>
      <c r="Q174" s="328"/>
      <c r="R174" s="328"/>
      <c r="S174" s="283"/>
      <c r="T174" s="283"/>
      <c r="U174" s="128" t="s">
        <v>1800</v>
      </c>
      <c r="V174" s="2"/>
      <c r="W174" s="2"/>
      <c r="X174" s="21"/>
      <c r="Y174" s="21"/>
      <c r="Z174" s="21"/>
      <c r="AA174" s="21"/>
      <c r="AB174" s="21"/>
      <c r="AC174" s="84"/>
      <c r="AD174" s="84"/>
      <c r="AE174" s="57"/>
      <c r="AF174" s="283"/>
      <c r="AG174" s="284"/>
      <c r="AH174" s="181"/>
      <c r="AI174" s="110"/>
      <c r="AJ174" s="307"/>
      <c r="AK174" s="307"/>
      <c r="AL174" s="307"/>
      <c r="AM174" s="307"/>
      <c r="AN174" s="307"/>
      <c r="AO174" s="530"/>
      <c r="AP174" s="530"/>
      <c r="AQ174" s="41">
        <f>ROUND(ROUND(Q172*AC175,0)*$AF$132,0)</f>
        <v>713</v>
      </c>
      <c r="AR174" s="53"/>
    </row>
    <row r="175" spans="1:44" ht="17.25" customHeight="1">
      <c r="A175" s="14">
        <v>54</v>
      </c>
      <c r="B175" s="14">
        <v>8526</v>
      </c>
      <c r="C175" s="16" t="s">
        <v>1908</v>
      </c>
      <c r="D175" s="235"/>
      <c r="E175" s="465"/>
      <c r="F175" s="464"/>
      <c r="G175" s="480"/>
      <c r="H175" s="393"/>
      <c r="I175" s="394"/>
      <c r="J175" s="394"/>
      <c r="K175" s="394"/>
      <c r="L175" s="395"/>
      <c r="M175" s="44"/>
      <c r="N175" s="25"/>
      <c r="O175" s="25"/>
      <c r="P175" s="25"/>
      <c r="Q175" s="329"/>
      <c r="R175" s="329"/>
      <c r="S175" s="25"/>
      <c r="T175" s="25"/>
      <c r="U175" s="129" t="s">
        <v>689</v>
      </c>
      <c r="V175" s="305"/>
      <c r="W175" s="305"/>
      <c r="X175" s="25"/>
      <c r="Y175" s="25"/>
      <c r="Z175" s="25"/>
      <c r="AA175" s="25"/>
      <c r="AB175" s="355" t="s">
        <v>1757</v>
      </c>
      <c r="AC175" s="574">
        <f>$AI$7</f>
        <v>0.97</v>
      </c>
      <c r="AD175" s="591"/>
      <c r="AE175" s="303"/>
      <c r="AF175" s="30"/>
      <c r="AG175" s="401"/>
      <c r="AH175" s="180" t="s">
        <v>1287</v>
      </c>
      <c r="AI175" s="111"/>
      <c r="AJ175" s="307"/>
      <c r="AK175" s="307"/>
      <c r="AL175" s="307"/>
      <c r="AM175" s="307"/>
      <c r="AN175" s="307"/>
      <c r="AO175" s="354" t="s">
        <v>1757</v>
      </c>
      <c r="AP175" s="354">
        <f>$AP$165</f>
        <v>0.97</v>
      </c>
      <c r="AQ175" s="41">
        <f>ROUND(ROUND(ROUND(Q172*AC175,0)*$AF$132,0)*AP175,0)</f>
        <v>692</v>
      </c>
      <c r="AR175" s="53"/>
    </row>
    <row r="176" spans="1:44" ht="16.5" customHeight="1">
      <c r="A176" s="14">
        <v>54</v>
      </c>
      <c r="B176" s="14">
        <v>8875</v>
      </c>
      <c r="C176" s="80" t="s">
        <v>1909</v>
      </c>
      <c r="D176" s="235"/>
      <c r="E176" s="465"/>
      <c r="F176" s="464"/>
      <c r="G176" s="480"/>
      <c r="H176" s="109" t="s">
        <v>705</v>
      </c>
      <c r="I176" s="467"/>
      <c r="J176" s="467"/>
      <c r="K176" s="467"/>
      <c r="L176" s="468"/>
      <c r="M176" s="43" t="s">
        <v>1282</v>
      </c>
      <c r="N176" s="21"/>
      <c r="O176" s="21"/>
      <c r="P176" s="21"/>
      <c r="Q176" s="616">
        <f>'地域福祉施設'!Q176</f>
        <v>812</v>
      </c>
      <c r="R176" s="616"/>
      <c r="S176" s="2" t="s">
        <v>1249</v>
      </c>
      <c r="T176" s="21"/>
      <c r="U176" s="128"/>
      <c r="V176" s="2"/>
      <c r="W176" s="2"/>
      <c r="X176" s="2"/>
      <c r="Y176" s="2"/>
      <c r="Z176" s="2"/>
      <c r="AA176" s="2"/>
      <c r="AB176" s="5"/>
      <c r="AC176" s="5"/>
      <c r="AD176" s="5"/>
      <c r="AE176" s="28"/>
      <c r="AF176" s="10"/>
      <c r="AG176" s="24"/>
      <c r="AH176" s="180"/>
      <c r="AI176" s="111"/>
      <c r="AJ176" s="307"/>
      <c r="AK176" s="307"/>
      <c r="AL176" s="307"/>
      <c r="AM176" s="307"/>
      <c r="AN176" s="307"/>
      <c r="AO176" s="354"/>
      <c r="AP176" s="354"/>
      <c r="AQ176" s="41">
        <f>ROUND(Q176*$AF$132,0)</f>
        <v>568</v>
      </c>
      <c r="AR176" s="53"/>
    </row>
    <row r="177" spans="1:44" ht="17.25" customHeight="1">
      <c r="A177" s="14">
        <v>54</v>
      </c>
      <c r="B177" s="14">
        <v>8527</v>
      </c>
      <c r="C177" s="16" t="s">
        <v>1910</v>
      </c>
      <c r="D177" s="235"/>
      <c r="E177" s="465"/>
      <c r="F177" s="464"/>
      <c r="G177" s="480"/>
      <c r="H177" s="610" t="s">
        <v>1060</v>
      </c>
      <c r="I177" s="624"/>
      <c r="J177" s="624"/>
      <c r="K177" s="624"/>
      <c r="L177" s="625"/>
      <c r="M177" s="57"/>
      <c r="N177" s="283"/>
      <c r="O177" s="283"/>
      <c r="P177" s="283"/>
      <c r="Q177" s="380"/>
      <c r="R177" s="380"/>
      <c r="S177" s="10"/>
      <c r="T177" s="283"/>
      <c r="U177" s="130"/>
      <c r="V177" s="10"/>
      <c r="W177" s="10"/>
      <c r="X177" s="10"/>
      <c r="Y177" s="10"/>
      <c r="Z177" s="10"/>
      <c r="AA177" s="10"/>
      <c r="AB177" s="10"/>
      <c r="AC177" s="12"/>
      <c r="AD177" s="12"/>
      <c r="AE177" s="28"/>
      <c r="AF177" s="10"/>
      <c r="AG177" s="24"/>
      <c r="AH177" s="180" t="s">
        <v>1287</v>
      </c>
      <c r="AI177" s="111"/>
      <c r="AJ177" s="307"/>
      <c r="AK177" s="307"/>
      <c r="AL177" s="307"/>
      <c r="AM177" s="307"/>
      <c r="AN177" s="307"/>
      <c r="AO177" s="354" t="s">
        <v>1757</v>
      </c>
      <c r="AP177" s="354">
        <f>$AP$165</f>
        <v>0.97</v>
      </c>
      <c r="AQ177" s="41">
        <f>ROUND(ROUND(Q176*$AF$132,0)*AP177,0)</f>
        <v>551</v>
      </c>
      <c r="AR177" s="23"/>
    </row>
    <row r="178" spans="1:44" ht="16.5" customHeight="1">
      <c r="A178" s="14">
        <v>54</v>
      </c>
      <c r="B178" s="14">
        <v>8877</v>
      </c>
      <c r="C178" s="80" t="s">
        <v>1911</v>
      </c>
      <c r="D178" s="235"/>
      <c r="E178" s="465"/>
      <c r="F178" s="464"/>
      <c r="G178" s="480"/>
      <c r="H178" s="626"/>
      <c r="I178" s="624"/>
      <c r="J178" s="624"/>
      <c r="K178" s="624"/>
      <c r="L178" s="625"/>
      <c r="M178" s="57"/>
      <c r="N178" s="283"/>
      <c r="O178" s="283"/>
      <c r="P178" s="283"/>
      <c r="Q178" s="328"/>
      <c r="R178" s="328"/>
      <c r="S178" s="283"/>
      <c r="T178" s="283"/>
      <c r="U178" s="128" t="s">
        <v>1800</v>
      </c>
      <c r="V178" s="2"/>
      <c r="W178" s="2"/>
      <c r="X178" s="21"/>
      <c r="Y178" s="21"/>
      <c r="Z178" s="21"/>
      <c r="AA178" s="21"/>
      <c r="AB178" s="21"/>
      <c r="AC178" s="84"/>
      <c r="AD178" s="84"/>
      <c r="AE178" s="57"/>
      <c r="AF178" s="283"/>
      <c r="AG178" s="284"/>
      <c r="AH178" s="181"/>
      <c r="AI178" s="110"/>
      <c r="AJ178" s="307"/>
      <c r="AK178" s="307"/>
      <c r="AL178" s="307"/>
      <c r="AM178" s="307"/>
      <c r="AN178" s="307"/>
      <c r="AO178" s="530"/>
      <c r="AP178" s="530"/>
      <c r="AQ178" s="41">
        <f>ROUND(ROUND(Q176*AC179,0)*$AF$132,0)</f>
        <v>552</v>
      </c>
      <c r="AR178" s="53"/>
    </row>
    <row r="179" spans="1:44" ht="17.25" customHeight="1">
      <c r="A179" s="14">
        <v>54</v>
      </c>
      <c r="B179" s="14">
        <v>8528</v>
      </c>
      <c r="C179" s="16" t="s">
        <v>1912</v>
      </c>
      <c r="D179" s="235"/>
      <c r="E179" s="465"/>
      <c r="F179" s="464"/>
      <c r="G179" s="480"/>
      <c r="H179" s="637"/>
      <c r="I179" s="635"/>
      <c r="J179" s="635"/>
      <c r="K179" s="635"/>
      <c r="L179" s="636"/>
      <c r="M179" s="44"/>
      <c r="N179" s="25"/>
      <c r="O179" s="25"/>
      <c r="P179" s="25"/>
      <c r="Q179" s="329"/>
      <c r="R179" s="329"/>
      <c r="S179" s="25"/>
      <c r="T179" s="25"/>
      <c r="U179" s="129" t="s">
        <v>689</v>
      </c>
      <c r="V179" s="305"/>
      <c r="W179" s="305"/>
      <c r="X179" s="25"/>
      <c r="Y179" s="25"/>
      <c r="Z179" s="25"/>
      <c r="AA179" s="25"/>
      <c r="AB179" s="355" t="s">
        <v>1757</v>
      </c>
      <c r="AC179" s="574">
        <f>$AI$7</f>
        <v>0.97</v>
      </c>
      <c r="AD179" s="591"/>
      <c r="AE179" s="303"/>
      <c r="AF179" s="30"/>
      <c r="AG179" s="401"/>
      <c r="AH179" s="180" t="s">
        <v>1287</v>
      </c>
      <c r="AI179" s="111"/>
      <c r="AJ179" s="307"/>
      <c r="AK179" s="307"/>
      <c r="AL179" s="307"/>
      <c r="AM179" s="307"/>
      <c r="AN179" s="307"/>
      <c r="AO179" s="354" t="s">
        <v>1757</v>
      </c>
      <c r="AP179" s="354">
        <f>$AP$165</f>
        <v>0.97</v>
      </c>
      <c r="AQ179" s="41">
        <f>ROUND(ROUND(ROUND(Q176*AC179,0)*$AF$132,0)*AP179,0)</f>
        <v>535</v>
      </c>
      <c r="AR179" s="53"/>
    </row>
    <row r="180" spans="1:44" ht="16.5" customHeight="1">
      <c r="A180" s="14">
        <v>54</v>
      </c>
      <c r="B180" s="14">
        <v>8885</v>
      </c>
      <c r="C180" s="80" t="s">
        <v>1913</v>
      </c>
      <c r="D180" s="235"/>
      <c r="E180" s="465"/>
      <c r="F180" s="464"/>
      <c r="G180" s="480"/>
      <c r="H180" s="637"/>
      <c r="I180" s="635"/>
      <c r="J180" s="635"/>
      <c r="K180" s="635"/>
      <c r="L180" s="636"/>
      <c r="M180" s="57" t="s">
        <v>709</v>
      </c>
      <c r="N180" s="283"/>
      <c r="O180" s="283"/>
      <c r="P180" s="283"/>
      <c r="Q180" s="616">
        <f>'地域福祉施設'!Q180</f>
        <v>919</v>
      </c>
      <c r="R180" s="616"/>
      <c r="S180" s="10" t="s">
        <v>1249</v>
      </c>
      <c r="T180" s="283"/>
      <c r="U180" s="130"/>
      <c r="V180" s="10"/>
      <c r="W180" s="10"/>
      <c r="X180" s="10"/>
      <c r="Y180" s="10"/>
      <c r="Z180" s="10"/>
      <c r="AA180" s="10"/>
      <c r="AB180" s="12"/>
      <c r="AC180" s="12"/>
      <c r="AD180" s="12"/>
      <c r="AE180" s="28"/>
      <c r="AF180" s="10"/>
      <c r="AG180" s="24"/>
      <c r="AH180" s="180"/>
      <c r="AI180" s="111"/>
      <c r="AJ180" s="307"/>
      <c r="AK180" s="307"/>
      <c r="AL180" s="307"/>
      <c r="AM180" s="307"/>
      <c r="AN180" s="307"/>
      <c r="AO180" s="354"/>
      <c r="AP180" s="354"/>
      <c r="AQ180" s="41">
        <f>ROUND(Q180*$AF$132,0)</f>
        <v>643</v>
      </c>
      <c r="AR180" s="53"/>
    </row>
    <row r="181" spans="1:44" ht="17.25" customHeight="1">
      <c r="A181" s="14">
        <v>54</v>
      </c>
      <c r="B181" s="14">
        <v>8529</v>
      </c>
      <c r="C181" s="16" t="s">
        <v>1914</v>
      </c>
      <c r="D181" s="235"/>
      <c r="E181" s="465"/>
      <c r="F181" s="464"/>
      <c r="G181" s="480"/>
      <c r="H181" s="165" t="s">
        <v>1288</v>
      </c>
      <c r="I181" s="238"/>
      <c r="J181" s="238"/>
      <c r="K181" s="238"/>
      <c r="L181" s="239"/>
      <c r="M181" s="57"/>
      <c r="N181" s="283"/>
      <c r="O181" s="283"/>
      <c r="P181" s="283"/>
      <c r="Q181" s="380"/>
      <c r="R181" s="380"/>
      <c r="S181" s="10"/>
      <c r="T181" s="283"/>
      <c r="U181" s="130"/>
      <c r="V181" s="10"/>
      <c r="W181" s="10"/>
      <c r="X181" s="10"/>
      <c r="Y181" s="10"/>
      <c r="Z181" s="10"/>
      <c r="AA181" s="10"/>
      <c r="AB181" s="10"/>
      <c r="AC181" s="12"/>
      <c r="AD181" s="12"/>
      <c r="AE181" s="28"/>
      <c r="AF181" s="10"/>
      <c r="AG181" s="24"/>
      <c r="AH181" s="180" t="s">
        <v>1287</v>
      </c>
      <c r="AI181" s="111"/>
      <c r="AJ181" s="307"/>
      <c r="AK181" s="307"/>
      <c r="AL181" s="307"/>
      <c r="AM181" s="307"/>
      <c r="AN181" s="307"/>
      <c r="AO181" s="354" t="s">
        <v>1757</v>
      </c>
      <c r="AP181" s="354">
        <f>$AP$165</f>
        <v>0.97</v>
      </c>
      <c r="AQ181" s="41">
        <f>ROUND(ROUND(Q180*$AF$132,0)*AP181,0)</f>
        <v>624</v>
      </c>
      <c r="AR181" s="23"/>
    </row>
    <row r="182" spans="1:44" ht="16.5" customHeight="1">
      <c r="A182" s="14">
        <v>54</v>
      </c>
      <c r="B182" s="14">
        <v>8887</v>
      </c>
      <c r="C182" s="80" t="s">
        <v>1915</v>
      </c>
      <c r="D182" s="235"/>
      <c r="E182" s="465"/>
      <c r="F182" s="464"/>
      <c r="G182" s="480"/>
      <c r="H182" s="283"/>
      <c r="I182" s="283"/>
      <c r="J182" s="283"/>
      <c r="K182" s="283"/>
      <c r="L182" s="284"/>
      <c r="M182" s="57"/>
      <c r="N182" s="283"/>
      <c r="O182" s="283"/>
      <c r="P182" s="283"/>
      <c r="Q182" s="328"/>
      <c r="R182" s="328"/>
      <c r="S182" s="283"/>
      <c r="T182" s="283"/>
      <c r="U182" s="128" t="s">
        <v>1800</v>
      </c>
      <c r="V182" s="2"/>
      <c r="W182" s="2"/>
      <c r="X182" s="21"/>
      <c r="Y182" s="21"/>
      <c r="Z182" s="21"/>
      <c r="AA182" s="21"/>
      <c r="AB182" s="21"/>
      <c r="AC182" s="84"/>
      <c r="AD182" s="84"/>
      <c r="AE182" s="57"/>
      <c r="AF182" s="283"/>
      <c r="AG182" s="284"/>
      <c r="AH182" s="181"/>
      <c r="AI182" s="110"/>
      <c r="AJ182" s="307"/>
      <c r="AK182" s="307"/>
      <c r="AL182" s="307"/>
      <c r="AM182" s="307"/>
      <c r="AN182" s="307"/>
      <c r="AO182" s="530"/>
      <c r="AP182" s="530"/>
      <c r="AQ182" s="41">
        <f>ROUND(ROUND(Q180*AC183,0)*$AF$132,0)</f>
        <v>624</v>
      </c>
      <c r="AR182" s="53"/>
    </row>
    <row r="183" spans="1:44" ht="17.25" customHeight="1">
      <c r="A183" s="14">
        <v>54</v>
      </c>
      <c r="B183" s="14">
        <v>8530</v>
      </c>
      <c r="C183" s="16" t="s">
        <v>1916</v>
      </c>
      <c r="D183" s="235"/>
      <c r="E183" s="465"/>
      <c r="F183" s="464"/>
      <c r="G183" s="480"/>
      <c r="H183" s="391"/>
      <c r="I183" s="391"/>
      <c r="J183" s="391"/>
      <c r="K183" s="391"/>
      <c r="L183" s="392"/>
      <c r="M183" s="44"/>
      <c r="N183" s="25"/>
      <c r="O183" s="25"/>
      <c r="P183" s="25"/>
      <c r="Q183" s="329"/>
      <c r="R183" s="329"/>
      <c r="S183" s="25"/>
      <c r="T183" s="25"/>
      <c r="U183" s="129" t="s">
        <v>689</v>
      </c>
      <c r="V183" s="305"/>
      <c r="W183" s="305"/>
      <c r="X183" s="25"/>
      <c r="Y183" s="25"/>
      <c r="Z183" s="25"/>
      <c r="AA183" s="25"/>
      <c r="AB183" s="355" t="s">
        <v>1757</v>
      </c>
      <c r="AC183" s="574">
        <f>$AI$7</f>
        <v>0.97</v>
      </c>
      <c r="AD183" s="591"/>
      <c r="AE183" s="303"/>
      <c r="AF183" s="30"/>
      <c r="AG183" s="401"/>
      <c r="AH183" s="180" t="s">
        <v>1287</v>
      </c>
      <c r="AI183" s="111"/>
      <c r="AJ183" s="307"/>
      <c r="AK183" s="307"/>
      <c r="AL183" s="307"/>
      <c r="AM183" s="307"/>
      <c r="AN183" s="307"/>
      <c r="AO183" s="354" t="s">
        <v>1757</v>
      </c>
      <c r="AP183" s="354">
        <f>$AP$165</f>
        <v>0.97</v>
      </c>
      <c r="AQ183" s="41">
        <f>ROUND(ROUND(ROUND(Q180*AC183,0)*$AF$132,0)*AP183,0)</f>
        <v>605</v>
      </c>
      <c r="AR183" s="53"/>
    </row>
    <row r="184" spans="1:44" ht="16.5" customHeight="1">
      <c r="A184" s="14">
        <v>54</v>
      </c>
      <c r="B184" s="14">
        <v>8895</v>
      </c>
      <c r="C184" s="80" t="s">
        <v>1917</v>
      </c>
      <c r="D184" s="235"/>
      <c r="E184" s="465"/>
      <c r="F184" s="464"/>
      <c r="G184" s="480"/>
      <c r="H184" s="283"/>
      <c r="I184" s="283"/>
      <c r="J184" s="283"/>
      <c r="K184" s="283"/>
      <c r="L184" s="284"/>
      <c r="M184" s="57" t="s">
        <v>711</v>
      </c>
      <c r="N184" s="283"/>
      <c r="O184" s="283"/>
      <c r="P184" s="283"/>
      <c r="Q184" s="616">
        <f>'地域福祉施設'!Q184</f>
        <v>1049</v>
      </c>
      <c r="R184" s="616"/>
      <c r="S184" s="10" t="s">
        <v>1249</v>
      </c>
      <c r="T184" s="283"/>
      <c r="U184" s="130"/>
      <c r="V184" s="10"/>
      <c r="W184" s="10"/>
      <c r="X184" s="10"/>
      <c r="Y184" s="10"/>
      <c r="Z184" s="10"/>
      <c r="AA184" s="10"/>
      <c r="AB184" s="12"/>
      <c r="AC184" s="12"/>
      <c r="AD184" s="12"/>
      <c r="AE184" s="28"/>
      <c r="AF184" s="10"/>
      <c r="AG184" s="24"/>
      <c r="AH184" s="180"/>
      <c r="AI184" s="111"/>
      <c r="AJ184" s="307"/>
      <c r="AK184" s="307"/>
      <c r="AL184" s="307"/>
      <c r="AM184" s="307"/>
      <c r="AN184" s="307"/>
      <c r="AO184" s="354"/>
      <c r="AP184" s="354"/>
      <c r="AQ184" s="41">
        <f>ROUND(Q184*$AF$132,0)</f>
        <v>734</v>
      </c>
      <c r="AR184" s="53"/>
    </row>
    <row r="185" spans="1:44" ht="17.25" customHeight="1">
      <c r="A185" s="14">
        <v>54</v>
      </c>
      <c r="B185" s="14">
        <v>8531</v>
      </c>
      <c r="C185" s="16" t="s">
        <v>1918</v>
      </c>
      <c r="D185" s="235"/>
      <c r="E185" s="465"/>
      <c r="F185" s="464"/>
      <c r="G185" s="480"/>
      <c r="H185" s="30"/>
      <c r="I185" s="469"/>
      <c r="J185" s="469"/>
      <c r="K185" s="469"/>
      <c r="L185" s="470"/>
      <c r="M185" s="57"/>
      <c r="N185" s="283"/>
      <c r="O185" s="283"/>
      <c r="P185" s="283"/>
      <c r="Q185" s="380"/>
      <c r="R185" s="380"/>
      <c r="S185" s="10"/>
      <c r="T185" s="283"/>
      <c r="U185" s="130"/>
      <c r="V185" s="10"/>
      <c r="W185" s="10"/>
      <c r="X185" s="10"/>
      <c r="Y185" s="10"/>
      <c r="Z185" s="10"/>
      <c r="AA185" s="10"/>
      <c r="AB185" s="10"/>
      <c r="AC185" s="12"/>
      <c r="AD185" s="12"/>
      <c r="AE185" s="28"/>
      <c r="AF185" s="10"/>
      <c r="AG185" s="24"/>
      <c r="AH185" s="180" t="s">
        <v>1287</v>
      </c>
      <c r="AI185" s="111"/>
      <c r="AJ185" s="307"/>
      <c r="AK185" s="307"/>
      <c r="AL185" s="307"/>
      <c r="AM185" s="307"/>
      <c r="AN185" s="307"/>
      <c r="AO185" s="354" t="s">
        <v>1757</v>
      </c>
      <c r="AP185" s="354">
        <f>$AP$165</f>
        <v>0.97</v>
      </c>
      <c r="AQ185" s="41">
        <f>ROUND(ROUND(Q184*$AF$132,0)*AP185,0)</f>
        <v>712</v>
      </c>
      <c r="AR185" s="23"/>
    </row>
    <row r="186" spans="1:44" ht="16.5" customHeight="1">
      <c r="A186" s="14">
        <v>54</v>
      </c>
      <c r="B186" s="14">
        <v>8897</v>
      </c>
      <c r="C186" s="80" t="s">
        <v>1919</v>
      </c>
      <c r="D186" s="235"/>
      <c r="E186" s="465"/>
      <c r="F186" s="464"/>
      <c r="G186" s="480"/>
      <c r="H186" s="283"/>
      <c r="I186" s="283"/>
      <c r="J186" s="283"/>
      <c r="K186" s="283"/>
      <c r="L186" s="284"/>
      <c r="M186" s="57"/>
      <c r="N186" s="283"/>
      <c r="O186" s="283"/>
      <c r="P186" s="283"/>
      <c r="Q186" s="328"/>
      <c r="R186" s="328"/>
      <c r="S186" s="283"/>
      <c r="T186" s="283"/>
      <c r="U186" s="128" t="s">
        <v>1800</v>
      </c>
      <c r="V186" s="2"/>
      <c r="W186" s="2"/>
      <c r="X186" s="21"/>
      <c r="Y186" s="21"/>
      <c r="Z186" s="21"/>
      <c r="AA186" s="21"/>
      <c r="AB186" s="21"/>
      <c r="AC186" s="84"/>
      <c r="AD186" s="84"/>
      <c r="AE186" s="57"/>
      <c r="AF186" s="283"/>
      <c r="AG186" s="284"/>
      <c r="AH186" s="181"/>
      <c r="AI186" s="110"/>
      <c r="AJ186" s="307"/>
      <c r="AK186" s="307"/>
      <c r="AL186" s="307"/>
      <c r="AM186" s="307"/>
      <c r="AN186" s="307"/>
      <c r="AO186" s="530"/>
      <c r="AP186" s="530"/>
      <c r="AQ186" s="41">
        <f>ROUND(ROUND(Q184*AC187,0)*$AF$132,0)</f>
        <v>713</v>
      </c>
      <c r="AR186" s="53"/>
    </row>
    <row r="187" spans="1:44" ht="17.25" customHeight="1">
      <c r="A187" s="14">
        <v>54</v>
      </c>
      <c r="B187" s="14">
        <v>8532</v>
      </c>
      <c r="C187" s="16" t="s">
        <v>1920</v>
      </c>
      <c r="D187" s="240"/>
      <c r="E187" s="473"/>
      <c r="F187" s="474"/>
      <c r="G187" s="482"/>
      <c r="H187" s="393"/>
      <c r="I187" s="394"/>
      <c r="J187" s="394"/>
      <c r="K187" s="394"/>
      <c r="L187" s="395"/>
      <c r="M187" s="44"/>
      <c r="N187" s="25"/>
      <c r="O187" s="25"/>
      <c r="P187" s="25"/>
      <c r="Q187" s="329"/>
      <c r="R187" s="329"/>
      <c r="S187" s="25"/>
      <c r="T187" s="25"/>
      <c r="U187" s="129" t="s">
        <v>689</v>
      </c>
      <c r="V187" s="305"/>
      <c r="W187" s="305"/>
      <c r="X187" s="25"/>
      <c r="Y187" s="25"/>
      <c r="Z187" s="25"/>
      <c r="AA187" s="25"/>
      <c r="AB187" s="355" t="s">
        <v>1757</v>
      </c>
      <c r="AC187" s="574">
        <f>$AI$7</f>
        <v>0.97</v>
      </c>
      <c r="AD187" s="591"/>
      <c r="AE187" s="31"/>
      <c r="AF187" s="32"/>
      <c r="AG187" s="34"/>
      <c r="AH187" s="180" t="s">
        <v>1287</v>
      </c>
      <c r="AI187" s="111"/>
      <c r="AJ187" s="307"/>
      <c r="AK187" s="307"/>
      <c r="AL187" s="307"/>
      <c r="AM187" s="307"/>
      <c r="AN187" s="307"/>
      <c r="AO187" s="354" t="s">
        <v>1757</v>
      </c>
      <c r="AP187" s="354">
        <f>$AP$165</f>
        <v>0.97</v>
      </c>
      <c r="AQ187" s="41">
        <f>ROUND(ROUND(ROUND(Q184*AC187,0)*$AF$132,0)*AP187,0)</f>
        <v>692</v>
      </c>
      <c r="AR187" s="61"/>
    </row>
    <row r="188" spans="4:44" ht="13.5">
      <c r="D188" s="475"/>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475"/>
      <c r="AR188" s="475"/>
    </row>
    <row r="189" spans="4:44" ht="13.5">
      <c r="D189" s="475"/>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475"/>
      <c r="AR189" s="475"/>
    </row>
    <row r="190" spans="4:44" ht="13.5">
      <c r="D190" s="475"/>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475"/>
      <c r="AR190" s="475"/>
    </row>
    <row r="191" spans="4:44" ht="13.5">
      <c r="D191" s="475"/>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475"/>
      <c r="AR191" s="475"/>
    </row>
    <row r="192" spans="4:44" ht="13.5">
      <c r="D192" s="475"/>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475"/>
      <c r="AR192" s="475"/>
    </row>
    <row r="193" spans="4:44" ht="13.5">
      <c r="D193" s="475"/>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475"/>
      <c r="AR193" s="475"/>
    </row>
    <row r="194" spans="4:44" ht="13.5">
      <c r="D194" s="475"/>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475"/>
      <c r="AR194" s="475"/>
    </row>
    <row r="195" spans="4:44" ht="13.5">
      <c r="D195" s="475"/>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475"/>
      <c r="AR195" s="475"/>
    </row>
    <row r="196" spans="4:44" ht="13.5">
      <c r="D196" s="475"/>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475"/>
      <c r="AR196" s="475"/>
    </row>
    <row r="197" spans="4:44" ht="13.5">
      <c r="D197" s="475"/>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475"/>
      <c r="AR197" s="475"/>
    </row>
    <row r="198" spans="4:44" ht="13.5">
      <c r="D198" s="475"/>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475"/>
      <c r="AR198" s="475"/>
    </row>
    <row r="199" spans="4:44" ht="13.5">
      <c r="D199" s="475"/>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475"/>
      <c r="AR199" s="475"/>
    </row>
    <row r="200" spans="4:44" ht="13.5">
      <c r="D200" s="475"/>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475"/>
      <c r="AR200" s="475"/>
    </row>
    <row r="201" spans="4:44" ht="13.5">
      <c r="D201" s="475"/>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475"/>
      <c r="AR201" s="475"/>
    </row>
    <row r="202" spans="4:44" ht="13.5">
      <c r="D202" s="475"/>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475"/>
      <c r="AR202" s="475"/>
    </row>
    <row r="203" spans="4:44" ht="13.5">
      <c r="D203" s="475"/>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475"/>
      <c r="AR203" s="475"/>
    </row>
    <row r="204" spans="4:44" ht="13.5">
      <c r="D204" s="475"/>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475"/>
      <c r="AR204" s="475"/>
    </row>
    <row r="205" spans="4:44" ht="13.5">
      <c r="D205" s="475"/>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475"/>
      <c r="AR205" s="475"/>
    </row>
    <row r="206" spans="4:44" ht="13.5">
      <c r="D206" s="475"/>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475"/>
      <c r="AR206" s="475"/>
    </row>
    <row r="207" spans="4:44" ht="13.5">
      <c r="D207" s="475"/>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475"/>
      <c r="AR207" s="475"/>
    </row>
    <row r="208" spans="4:44" ht="13.5">
      <c r="D208" s="475"/>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475"/>
      <c r="AR208" s="475"/>
    </row>
    <row r="209" spans="4:44" ht="13.5">
      <c r="D209" s="475"/>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475"/>
      <c r="AR209" s="475"/>
    </row>
  </sheetData>
  <sheetProtection/>
  <mergeCells count="199">
    <mergeCell ref="E29:L30"/>
    <mergeCell ref="AI29:AJ29"/>
    <mergeCell ref="Q30:R30"/>
    <mergeCell ref="Q22:R22"/>
    <mergeCell ref="AI23:AJ23"/>
    <mergeCell ref="Q24:R24"/>
    <mergeCell ref="AI25:AJ25"/>
    <mergeCell ref="E26:F26"/>
    <mergeCell ref="Q26:R26"/>
    <mergeCell ref="E27:L28"/>
    <mergeCell ref="E165:G170"/>
    <mergeCell ref="H165:L168"/>
    <mergeCell ref="E77:G81"/>
    <mergeCell ref="H77:L79"/>
    <mergeCell ref="H87:L89"/>
    <mergeCell ref="E107:G111"/>
    <mergeCell ref="H107:L109"/>
    <mergeCell ref="H113:L115"/>
    <mergeCell ref="H90:L92"/>
    <mergeCell ref="H100:L102"/>
    <mergeCell ref="H97:L99"/>
    <mergeCell ref="H119:L121"/>
    <mergeCell ref="D6:D25"/>
    <mergeCell ref="E6:F6"/>
    <mergeCell ref="E7:L8"/>
    <mergeCell ref="E16:F16"/>
    <mergeCell ref="E17:L18"/>
    <mergeCell ref="E19:L20"/>
    <mergeCell ref="Q16:R16"/>
    <mergeCell ref="Q20:R20"/>
    <mergeCell ref="AO42:AP42"/>
    <mergeCell ref="D36:D58"/>
    <mergeCell ref="Q6:R6"/>
    <mergeCell ref="AI9:AJ9"/>
    <mergeCell ref="AI11:AJ11"/>
    <mergeCell ref="AI13:AJ13"/>
    <mergeCell ref="AI17:AJ17"/>
    <mergeCell ref="AI21:AJ21"/>
    <mergeCell ref="E57:L59"/>
    <mergeCell ref="AL7:AP13"/>
    <mergeCell ref="E36:F36"/>
    <mergeCell ref="E37:L39"/>
    <mergeCell ref="E56:F56"/>
    <mergeCell ref="AO54:AP54"/>
    <mergeCell ref="AC55:AD55"/>
    <mergeCell ref="AC39:AD39"/>
    <mergeCell ref="AI7:AJ7"/>
    <mergeCell ref="Q8:R8"/>
    <mergeCell ref="Q12:R12"/>
    <mergeCell ref="Q10:R10"/>
    <mergeCell ref="Q18:R18"/>
    <mergeCell ref="AI19:AJ19"/>
    <mergeCell ref="AO66:AP66"/>
    <mergeCell ref="AC67:AD67"/>
    <mergeCell ref="AO74:AP74"/>
    <mergeCell ref="AO38:AP38"/>
    <mergeCell ref="AC63:AD63"/>
    <mergeCell ref="AO50:AP50"/>
    <mergeCell ref="AO46:AP46"/>
    <mergeCell ref="AO70:AP70"/>
    <mergeCell ref="AO58:AP58"/>
    <mergeCell ref="AC59:AD59"/>
    <mergeCell ref="AI31:AJ31"/>
    <mergeCell ref="Q32:R32"/>
    <mergeCell ref="AC43:AD43"/>
    <mergeCell ref="AE37:AG43"/>
    <mergeCell ref="AI27:AJ27"/>
    <mergeCell ref="Q28:R28"/>
    <mergeCell ref="Q40:R40"/>
    <mergeCell ref="Q64:R64"/>
    <mergeCell ref="Q14:R14"/>
    <mergeCell ref="AI15:AJ15"/>
    <mergeCell ref="AI85:AJ85"/>
    <mergeCell ref="Q86:R86"/>
    <mergeCell ref="Q84:R84"/>
    <mergeCell ref="AC75:AD75"/>
    <mergeCell ref="AF44:AG44"/>
    <mergeCell ref="Q48:R48"/>
    <mergeCell ref="AC51:AD51"/>
    <mergeCell ref="AC47:AD47"/>
    <mergeCell ref="AI33:AJ33"/>
    <mergeCell ref="Q34:R34"/>
    <mergeCell ref="AI35:AJ35"/>
    <mergeCell ref="Q36:R36"/>
    <mergeCell ref="AI81:AJ81"/>
    <mergeCell ref="Q56:R56"/>
    <mergeCell ref="Q82:R82"/>
    <mergeCell ref="Q80:R80"/>
    <mergeCell ref="AI93:AJ93"/>
    <mergeCell ref="AI89:AJ89"/>
    <mergeCell ref="AI83:AJ83"/>
    <mergeCell ref="AI87:AJ87"/>
    <mergeCell ref="AI109:AJ109"/>
    <mergeCell ref="Q44:R44"/>
    <mergeCell ref="Q68:R68"/>
    <mergeCell ref="AC71:AD71"/>
    <mergeCell ref="Q72:R72"/>
    <mergeCell ref="Q52:R52"/>
    <mergeCell ref="Q60:R60"/>
    <mergeCell ref="AI105:AJ105"/>
    <mergeCell ref="AI103:AJ103"/>
    <mergeCell ref="AI99:AJ99"/>
    <mergeCell ref="Q104:R104"/>
    <mergeCell ref="Q98:R98"/>
    <mergeCell ref="Q100:R100"/>
    <mergeCell ref="Q92:R92"/>
    <mergeCell ref="AI101:AJ101"/>
    <mergeCell ref="Q102:R102"/>
    <mergeCell ref="Q96:R96"/>
    <mergeCell ref="AI97:AJ97"/>
    <mergeCell ref="Q88:R88"/>
    <mergeCell ref="Q90:R90"/>
    <mergeCell ref="D76:D95"/>
    <mergeCell ref="Q76:R76"/>
    <mergeCell ref="AI77:AJ77"/>
    <mergeCell ref="Q78:R78"/>
    <mergeCell ref="AI79:AJ79"/>
    <mergeCell ref="AO150:AP150"/>
    <mergeCell ref="AC159:AD159"/>
    <mergeCell ref="AF171:AG171"/>
    <mergeCell ref="AC151:AD151"/>
    <mergeCell ref="AO154:AP154"/>
    <mergeCell ref="AO170:AP170"/>
    <mergeCell ref="Q108:R108"/>
    <mergeCell ref="AO130:AP130"/>
    <mergeCell ref="AO166:AP166"/>
    <mergeCell ref="AI113:AJ113"/>
    <mergeCell ref="AO134:AP134"/>
    <mergeCell ref="AO126:AP126"/>
    <mergeCell ref="AO146:AP146"/>
    <mergeCell ref="AO138:AP138"/>
    <mergeCell ref="AI123:AJ123"/>
    <mergeCell ref="AO142:AP142"/>
    <mergeCell ref="AN84:AO84"/>
    <mergeCell ref="AE125:AG131"/>
    <mergeCell ref="AI111:AJ111"/>
    <mergeCell ref="Q184:R184"/>
    <mergeCell ref="AO186:AP186"/>
    <mergeCell ref="AC187:AD187"/>
    <mergeCell ref="AC155:AD155"/>
    <mergeCell ref="AO182:AP182"/>
    <mergeCell ref="AO162:AP162"/>
    <mergeCell ref="AC163:AD163"/>
    <mergeCell ref="Q176:R176"/>
    <mergeCell ref="Q172:R172"/>
    <mergeCell ref="AC167:AD167"/>
    <mergeCell ref="AC179:AD179"/>
    <mergeCell ref="Q180:R180"/>
    <mergeCell ref="AO174:AP174"/>
    <mergeCell ref="AC175:AD175"/>
    <mergeCell ref="AO178:AP178"/>
    <mergeCell ref="Q120:R120"/>
    <mergeCell ref="H116:L117"/>
    <mergeCell ref="Q114:R114"/>
    <mergeCell ref="Q110:R110"/>
    <mergeCell ref="H122:L123"/>
    <mergeCell ref="Q112:R112"/>
    <mergeCell ref="AC147:AD147"/>
    <mergeCell ref="AC183:AD183"/>
    <mergeCell ref="H177:L180"/>
    <mergeCell ref="AC171:AD171"/>
    <mergeCell ref="H125:L127"/>
    <mergeCell ref="Q140:R140"/>
    <mergeCell ref="AC131:AD131"/>
    <mergeCell ref="Q132:R132"/>
    <mergeCell ref="D124:D154"/>
    <mergeCell ref="Q124:R124"/>
    <mergeCell ref="AC135:AD135"/>
    <mergeCell ref="Q136:R136"/>
    <mergeCell ref="AC143:AD143"/>
    <mergeCell ref="Q144:R144"/>
    <mergeCell ref="Q128:R128"/>
    <mergeCell ref="H145:L147"/>
    <mergeCell ref="E125:G129"/>
    <mergeCell ref="AC139:AD139"/>
    <mergeCell ref="AL77:AP83"/>
    <mergeCell ref="Q168:R168"/>
    <mergeCell ref="Q164:R164"/>
    <mergeCell ref="AN14:AO14"/>
    <mergeCell ref="AF132:AG132"/>
    <mergeCell ref="Q94:R94"/>
    <mergeCell ref="AI95:AJ95"/>
    <mergeCell ref="AI91:AJ91"/>
    <mergeCell ref="Q160:R160"/>
    <mergeCell ref="AO158:AP158"/>
    <mergeCell ref="Q156:R156"/>
    <mergeCell ref="AC127:AD127"/>
    <mergeCell ref="AI115:AJ115"/>
    <mergeCell ref="Q116:R116"/>
    <mergeCell ref="Q152:R152"/>
    <mergeCell ref="AI117:AJ117"/>
    <mergeCell ref="AI119:AJ119"/>
    <mergeCell ref="AI121:AJ121"/>
    <mergeCell ref="Q122:R122"/>
    <mergeCell ref="Q148:R148"/>
    <mergeCell ref="Q106:R106"/>
    <mergeCell ref="Q118:R118"/>
    <mergeCell ref="AO62:AP62"/>
    <mergeCell ref="AI107:AJ107"/>
  </mergeCells>
  <printOptions horizontalCentered="1"/>
  <pageMargins left="0.3937007874015748" right="0.3937007874015748" top="0.7874015748031497" bottom="0.5905511811023623" header="0.5118110236220472" footer="0.31496062992125984"/>
  <pageSetup firstPageNumber="23" useFirstPageNumber="1" horizontalDpi="600" verticalDpi="600" orientation="portrait" paperSize="9" scale="63" r:id="rId1"/>
  <headerFooter alignWithMargins="0">
    <oddHeader>&amp;R&amp;9地域密着型介護福祉施設</oddHeader>
    <oddFooter>&amp;C&amp;14&amp;P</oddFooter>
  </headerFooter>
  <rowBreaks count="2" manualBreakCount="2">
    <brk id="75" max="255" man="1"/>
    <brk id="123" max="255" man="1"/>
  </rowBreaks>
</worksheet>
</file>

<file path=xl/worksheets/sheet13.xml><?xml version="1.0" encoding="utf-8"?>
<worksheet xmlns="http://schemas.openxmlformats.org/spreadsheetml/2006/main" xmlns:r="http://schemas.openxmlformats.org/officeDocument/2006/relationships">
  <dimension ref="A2:AR18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4" width="2.75390625" style="410" customWidth="1"/>
    <col min="5" max="6" width="2.75390625" style="77" customWidth="1"/>
    <col min="7" max="7" width="2.875" style="77" customWidth="1"/>
    <col min="8" max="8" width="2.50390625" style="77" customWidth="1"/>
    <col min="9" max="11" width="2.375" style="77" customWidth="1"/>
    <col min="12" max="12" width="3.25390625" style="77" customWidth="1"/>
    <col min="13" max="13" width="3.50390625" style="77" customWidth="1"/>
    <col min="14" max="15" width="2.375" style="77" customWidth="1"/>
    <col min="16" max="16" width="1.4921875" style="77" customWidth="1"/>
    <col min="17" max="17" width="2.50390625" style="77" customWidth="1"/>
    <col min="18" max="19" width="2.75390625" style="77" customWidth="1"/>
    <col min="20" max="21" width="2.00390625" style="77" customWidth="1"/>
    <col min="22" max="25" width="2.375" style="77" customWidth="1"/>
    <col min="26" max="26" width="2.75390625" style="77" customWidth="1"/>
    <col min="27" max="27" width="2.00390625" style="77" customWidth="1"/>
    <col min="28" max="28" width="1.625" style="77" customWidth="1"/>
    <col min="29" max="29" width="3.25390625" style="77" customWidth="1"/>
    <col min="30" max="30" width="2.50390625" style="233" customWidth="1"/>
    <col min="31" max="31" width="2.875" style="77" customWidth="1"/>
    <col min="32" max="32" width="2.00390625" style="77" customWidth="1"/>
    <col min="33" max="38" width="2.375" style="77" customWidth="1"/>
    <col min="39" max="39" width="2.625" style="77" customWidth="1"/>
    <col min="40" max="40" width="2.375" style="77" customWidth="1"/>
    <col min="41" max="41" width="3.50390625" style="77" customWidth="1"/>
    <col min="42" max="42" width="8.00390625" style="410" customWidth="1"/>
    <col min="43" max="43" width="7.75390625" style="410" customWidth="1"/>
    <col min="44" max="44" width="2.75390625" style="410" customWidth="1"/>
    <col min="45" max="16384" width="9.00390625" style="410" customWidth="1"/>
  </cols>
  <sheetData>
    <row r="1" ht="17.25" customHeight="1"/>
    <row r="2" ht="17.25" customHeight="1">
      <c r="B2" s="76" t="s">
        <v>2129</v>
      </c>
    </row>
    <row r="3" ht="13.5" customHeight="1">
      <c r="A3" s="76"/>
    </row>
    <row r="4" spans="1:44" ht="16.5" customHeight="1">
      <c r="A4" s="3" t="s">
        <v>345</v>
      </c>
      <c r="B4" s="411"/>
      <c r="C4" s="4" t="s">
        <v>346</v>
      </c>
      <c r="D4" s="232"/>
      <c r="E4" s="2"/>
      <c r="F4" s="2"/>
      <c r="G4" s="2"/>
      <c r="H4" s="2"/>
      <c r="I4" s="2"/>
      <c r="J4" s="2"/>
      <c r="K4" s="2"/>
      <c r="L4" s="2"/>
      <c r="M4" s="2"/>
      <c r="N4" s="2"/>
      <c r="O4" s="2"/>
      <c r="P4" s="2"/>
      <c r="Q4" s="2"/>
      <c r="R4" s="2"/>
      <c r="S4" s="5" t="s">
        <v>347</v>
      </c>
      <c r="T4" s="2"/>
      <c r="U4" s="2"/>
      <c r="V4" s="2"/>
      <c r="W4" s="2"/>
      <c r="X4" s="2"/>
      <c r="Y4" s="2"/>
      <c r="Z4" s="2"/>
      <c r="AA4" s="2"/>
      <c r="AB4" s="2"/>
      <c r="AC4" s="2"/>
      <c r="AD4" s="234"/>
      <c r="AE4" s="2"/>
      <c r="AF4" s="2"/>
      <c r="AG4" s="2"/>
      <c r="AH4" s="2"/>
      <c r="AI4" s="2"/>
      <c r="AJ4" s="2"/>
      <c r="AK4" s="2"/>
      <c r="AL4" s="2"/>
      <c r="AM4" s="2"/>
      <c r="AN4" s="2"/>
      <c r="AO4" s="2"/>
      <c r="AP4" s="78" t="s">
        <v>1953</v>
      </c>
      <c r="AQ4" s="78" t="s">
        <v>1954</v>
      </c>
      <c r="AR4" s="12"/>
    </row>
    <row r="5" spans="1:44" ht="16.5" customHeight="1">
      <c r="A5" s="7" t="s">
        <v>348</v>
      </c>
      <c r="B5" s="8" t="s">
        <v>349</v>
      </c>
      <c r="C5" s="412"/>
      <c r="D5" s="413"/>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72"/>
      <c r="AE5" s="305"/>
      <c r="AF5" s="305"/>
      <c r="AG5" s="305"/>
      <c r="AH5" s="305"/>
      <c r="AI5" s="305"/>
      <c r="AJ5" s="305"/>
      <c r="AK5" s="305"/>
      <c r="AL5" s="305"/>
      <c r="AM5" s="305"/>
      <c r="AN5" s="305"/>
      <c r="AO5" s="305"/>
      <c r="AP5" s="79" t="s">
        <v>1248</v>
      </c>
      <c r="AQ5" s="79" t="s">
        <v>1249</v>
      </c>
      <c r="AR5" s="12"/>
    </row>
    <row r="6" spans="1:43" ht="16.5" customHeight="1">
      <c r="A6" s="14">
        <v>54</v>
      </c>
      <c r="B6" s="152">
        <v>9151</v>
      </c>
      <c r="C6" s="80" t="s">
        <v>1922</v>
      </c>
      <c r="D6" s="634" t="s">
        <v>179</v>
      </c>
      <c r="E6" s="630" t="s">
        <v>997</v>
      </c>
      <c r="F6" s="631"/>
      <c r="G6" s="463"/>
      <c r="H6" s="118"/>
      <c r="I6" s="21"/>
      <c r="J6" s="21"/>
      <c r="K6" s="21"/>
      <c r="L6" s="89"/>
      <c r="M6" s="43" t="s">
        <v>1282</v>
      </c>
      <c r="N6" s="21"/>
      <c r="O6" s="21"/>
      <c r="P6" s="21"/>
      <c r="Q6" s="616">
        <f>'地域福祉施設'!Q6</f>
        <v>580</v>
      </c>
      <c r="R6" s="616"/>
      <c r="S6" s="2" t="s">
        <v>1249</v>
      </c>
      <c r="T6" s="21"/>
      <c r="U6" s="364"/>
      <c r="V6" s="307"/>
      <c r="W6" s="307"/>
      <c r="X6" s="307"/>
      <c r="Y6" s="307"/>
      <c r="Z6" s="307"/>
      <c r="AA6" s="307"/>
      <c r="AB6" s="307"/>
      <c r="AC6" s="307"/>
      <c r="AD6" s="157"/>
      <c r="AE6" s="307"/>
      <c r="AF6" s="307"/>
      <c r="AG6" s="307"/>
      <c r="AH6" s="307"/>
      <c r="AI6" s="307"/>
      <c r="AJ6" s="27"/>
      <c r="AK6" s="607" t="s">
        <v>1923</v>
      </c>
      <c r="AL6" s="608"/>
      <c r="AM6" s="608"/>
      <c r="AN6" s="663"/>
      <c r="AO6" s="664"/>
      <c r="AP6" s="41">
        <f>ROUND(Q6*$AM$14,0)</f>
        <v>406</v>
      </c>
      <c r="AQ6" s="29" t="s">
        <v>676</v>
      </c>
    </row>
    <row r="7" spans="1:43" ht="16.5" customHeight="1">
      <c r="A7" s="14">
        <v>54</v>
      </c>
      <c r="B7" s="152">
        <v>9153</v>
      </c>
      <c r="C7" s="80" t="s">
        <v>1924</v>
      </c>
      <c r="D7" s="656"/>
      <c r="E7" s="610" t="s">
        <v>1958</v>
      </c>
      <c r="F7" s="627"/>
      <c r="G7" s="627"/>
      <c r="H7" s="627"/>
      <c r="I7" s="627"/>
      <c r="J7" s="627"/>
      <c r="K7" s="627"/>
      <c r="L7" s="612"/>
      <c r="M7" s="57"/>
      <c r="N7" s="283"/>
      <c r="O7" s="283"/>
      <c r="P7" s="283"/>
      <c r="Q7" s="328"/>
      <c r="R7" s="328"/>
      <c r="S7" s="283"/>
      <c r="T7" s="283"/>
      <c r="U7" s="182" t="s">
        <v>677</v>
      </c>
      <c r="V7" s="183"/>
      <c r="W7" s="183"/>
      <c r="X7" s="183"/>
      <c r="Y7" s="183"/>
      <c r="Z7" s="183"/>
      <c r="AA7" s="307"/>
      <c r="AB7" s="307"/>
      <c r="AC7" s="307"/>
      <c r="AD7" s="157"/>
      <c r="AE7" s="307"/>
      <c r="AF7" s="307"/>
      <c r="AG7" s="353" t="s">
        <v>1757</v>
      </c>
      <c r="AH7" s="530">
        <f>'地域福祉施設'!AI7</f>
        <v>0.97</v>
      </c>
      <c r="AI7" s="617"/>
      <c r="AJ7" s="27"/>
      <c r="AK7" s="610"/>
      <c r="AL7" s="611"/>
      <c r="AM7" s="611"/>
      <c r="AN7" s="542"/>
      <c r="AO7" s="636"/>
      <c r="AP7" s="41">
        <f>ROUND(ROUND(Q6*AH7,0)*$AM$14,0)</f>
        <v>394</v>
      </c>
      <c r="AQ7" s="53"/>
    </row>
    <row r="8" spans="1:43" ht="16.5" customHeight="1">
      <c r="A8" s="14">
        <v>54</v>
      </c>
      <c r="B8" s="152">
        <v>9161</v>
      </c>
      <c r="C8" s="80" t="s">
        <v>1925</v>
      </c>
      <c r="D8" s="656"/>
      <c r="E8" s="610"/>
      <c r="F8" s="627"/>
      <c r="G8" s="627"/>
      <c r="H8" s="627"/>
      <c r="I8" s="627"/>
      <c r="J8" s="627"/>
      <c r="K8" s="627"/>
      <c r="L8" s="612"/>
      <c r="M8" s="43" t="s">
        <v>678</v>
      </c>
      <c r="N8" s="21"/>
      <c r="O8" s="21"/>
      <c r="P8" s="21"/>
      <c r="Q8" s="616">
        <f>'地域福祉施設'!Q8</f>
        <v>650</v>
      </c>
      <c r="R8" s="616"/>
      <c r="S8" s="2" t="s">
        <v>1249</v>
      </c>
      <c r="T8" s="89"/>
      <c r="U8" s="364"/>
      <c r="V8" s="307"/>
      <c r="W8" s="307"/>
      <c r="X8" s="307"/>
      <c r="Y8" s="307"/>
      <c r="Z8" s="307"/>
      <c r="AA8" s="307"/>
      <c r="AB8" s="307"/>
      <c r="AC8" s="307"/>
      <c r="AD8" s="157"/>
      <c r="AE8" s="307"/>
      <c r="AF8" s="307"/>
      <c r="AG8" s="39"/>
      <c r="AH8" s="39"/>
      <c r="AI8" s="39"/>
      <c r="AJ8" s="27"/>
      <c r="AK8" s="610"/>
      <c r="AL8" s="611"/>
      <c r="AM8" s="611"/>
      <c r="AN8" s="542"/>
      <c r="AO8" s="636"/>
      <c r="AP8" s="41">
        <f>ROUND(Q8*$AM$14,0)</f>
        <v>455</v>
      </c>
      <c r="AQ8" s="53"/>
    </row>
    <row r="9" spans="1:43" ht="16.5" customHeight="1">
      <c r="A9" s="14">
        <v>54</v>
      </c>
      <c r="B9" s="152">
        <v>9163</v>
      </c>
      <c r="C9" s="80" t="s">
        <v>1926</v>
      </c>
      <c r="D9" s="656"/>
      <c r="E9" s="303" t="s">
        <v>1959</v>
      </c>
      <c r="F9" s="464"/>
      <c r="G9" s="464"/>
      <c r="H9" s="283"/>
      <c r="I9" s="283"/>
      <c r="J9" s="283"/>
      <c r="K9" s="283"/>
      <c r="L9" s="284"/>
      <c r="M9" s="44"/>
      <c r="N9" s="25"/>
      <c r="O9" s="25"/>
      <c r="P9" s="25"/>
      <c r="Q9" s="329"/>
      <c r="R9" s="329"/>
      <c r="S9" s="25"/>
      <c r="T9" s="54"/>
      <c r="U9" s="182" t="s">
        <v>677</v>
      </c>
      <c r="V9" s="183"/>
      <c r="W9" s="183"/>
      <c r="X9" s="183"/>
      <c r="Y9" s="183"/>
      <c r="Z9" s="183"/>
      <c r="AA9" s="307"/>
      <c r="AB9" s="307"/>
      <c r="AC9" s="307"/>
      <c r="AD9" s="157"/>
      <c r="AE9" s="307"/>
      <c r="AF9" s="307"/>
      <c r="AG9" s="353" t="s">
        <v>1757</v>
      </c>
      <c r="AH9" s="530">
        <f>$AH$7</f>
        <v>0.97</v>
      </c>
      <c r="AI9" s="617"/>
      <c r="AJ9" s="27"/>
      <c r="AK9" s="610"/>
      <c r="AL9" s="611"/>
      <c r="AM9" s="611"/>
      <c r="AN9" s="542"/>
      <c r="AO9" s="636"/>
      <c r="AP9" s="41">
        <f>ROUND(ROUND(Q8*AH9,0)*$AM$14,0)</f>
        <v>442</v>
      </c>
      <c r="AQ9" s="53"/>
    </row>
    <row r="10" spans="1:43" ht="16.5" customHeight="1">
      <c r="A10" s="14">
        <v>54</v>
      </c>
      <c r="B10" s="152">
        <v>9171</v>
      </c>
      <c r="C10" s="80" t="s">
        <v>1927</v>
      </c>
      <c r="D10" s="656"/>
      <c r="E10" s="465"/>
      <c r="F10" s="464"/>
      <c r="G10" s="464"/>
      <c r="H10" s="283"/>
      <c r="I10" s="283"/>
      <c r="J10" s="283"/>
      <c r="K10" s="283"/>
      <c r="L10" s="284"/>
      <c r="M10" s="57" t="s">
        <v>679</v>
      </c>
      <c r="N10" s="283"/>
      <c r="O10" s="283"/>
      <c r="P10" s="283"/>
      <c r="Q10" s="616">
        <f>'地域福祉施設'!Q10</f>
        <v>723</v>
      </c>
      <c r="R10" s="616"/>
      <c r="S10" s="10" t="s">
        <v>1249</v>
      </c>
      <c r="T10" s="283"/>
      <c r="U10" s="364"/>
      <c r="V10" s="307"/>
      <c r="W10" s="307"/>
      <c r="X10" s="307"/>
      <c r="Y10" s="307"/>
      <c r="Z10" s="307"/>
      <c r="AA10" s="307"/>
      <c r="AB10" s="307"/>
      <c r="AC10" s="307"/>
      <c r="AD10" s="157"/>
      <c r="AE10" s="307"/>
      <c r="AF10" s="307"/>
      <c r="AG10" s="39"/>
      <c r="AH10" s="39"/>
      <c r="AI10" s="39"/>
      <c r="AJ10" s="27"/>
      <c r="AK10" s="610"/>
      <c r="AL10" s="611"/>
      <c r="AM10" s="611"/>
      <c r="AN10" s="542"/>
      <c r="AO10" s="636"/>
      <c r="AP10" s="41">
        <f>ROUND(Q10*$AM$14,0)</f>
        <v>506</v>
      </c>
      <c r="AQ10" s="53"/>
    </row>
    <row r="11" spans="1:43" ht="16.5" customHeight="1">
      <c r="A11" s="14">
        <v>54</v>
      </c>
      <c r="B11" s="152">
        <v>9173</v>
      </c>
      <c r="C11" s="80" t="s">
        <v>1928</v>
      </c>
      <c r="D11" s="656"/>
      <c r="E11" s="465"/>
      <c r="F11" s="464"/>
      <c r="G11" s="464"/>
      <c r="H11" s="283"/>
      <c r="I11" s="283"/>
      <c r="J11" s="283"/>
      <c r="K11" s="283"/>
      <c r="L11" s="284"/>
      <c r="M11" s="57"/>
      <c r="N11" s="283"/>
      <c r="O11" s="283"/>
      <c r="P11" s="283"/>
      <c r="Q11" s="328"/>
      <c r="R11" s="328"/>
      <c r="S11" s="283"/>
      <c r="T11" s="283"/>
      <c r="U11" s="182" t="s">
        <v>677</v>
      </c>
      <c r="V11" s="183"/>
      <c r="W11" s="183"/>
      <c r="X11" s="183"/>
      <c r="Y11" s="183"/>
      <c r="Z11" s="183"/>
      <c r="AA11" s="307"/>
      <c r="AB11" s="307"/>
      <c r="AC11" s="307"/>
      <c r="AD11" s="157"/>
      <c r="AE11" s="307"/>
      <c r="AF11" s="307"/>
      <c r="AG11" s="353" t="s">
        <v>1757</v>
      </c>
      <c r="AH11" s="530">
        <f>$AH$7</f>
        <v>0.97</v>
      </c>
      <c r="AI11" s="617"/>
      <c r="AJ11" s="27"/>
      <c r="AK11" s="610"/>
      <c r="AL11" s="611"/>
      <c r="AM11" s="611"/>
      <c r="AN11" s="542"/>
      <c r="AO11" s="636"/>
      <c r="AP11" s="41">
        <f>ROUND(ROUND(Q10*AH11,0)*$AM$14,0)</f>
        <v>491</v>
      </c>
      <c r="AQ11" s="53"/>
    </row>
    <row r="12" spans="1:43" ht="16.5" customHeight="1">
      <c r="A12" s="14">
        <v>54</v>
      </c>
      <c r="B12" s="152">
        <v>9181</v>
      </c>
      <c r="C12" s="80" t="s">
        <v>1929</v>
      </c>
      <c r="D12" s="656"/>
      <c r="E12" s="465"/>
      <c r="F12" s="464"/>
      <c r="G12" s="464"/>
      <c r="H12" s="283"/>
      <c r="I12" s="283"/>
      <c r="J12" s="283"/>
      <c r="K12" s="283"/>
      <c r="L12" s="284"/>
      <c r="M12" s="43" t="s">
        <v>680</v>
      </c>
      <c r="N12" s="21"/>
      <c r="O12" s="21"/>
      <c r="P12" s="21"/>
      <c r="Q12" s="616">
        <f>'地域福祉施設'!Q12</f>
        <v>793</v>
      </c>
      <c r="R12" s="616"/>
      <c r="S12" s="2" t="s">
        <v>1249</v>
      </c>
      <c r="T12" s="89"/>
      <c r="U12" s="364"/>
      <c r="V12" s="307"/>
      <c r="W12" s="307"/>
      <c r="X12" s="307"/>
      <c r="Y12" s="307"/>
      <c r="Z12" s="307"/>
      <c r="AA12" s="307"/>
      <c r="AB12" s="307"/>
      <c r="AC12" s="307"/>
      <c r="AD12" s="157"/>
      <c r="AE12" s="307"/>
      <c r="AF12" s="307"/>
      <c r="AG12" s="307"/>
      <c r="AH12" s="39"/>
      <c r="AI12" s="39"/>
      <c r="AJ12" s="27"/>
      <c r="AK12" s="610"/>
      <c r="AL12" s="611"/>
      <c r="AM12" s="611"/>
      <c r="AN12" s="542"/>
      <c r="AO12" s="636"/>
      <c r="AP12" s="41">
        <f>ROUND(Q12*$AM$14,0)</f>
        <v>555</v>
      </c>
      <c r="AQ12" s="53"/>
    </row>
    <row r="13" spans="1:43" ht="16.5" customHeight="1">
      <c r="A13" s="14">
        <v>54</v>
      </c>
      <c r="B13" s="152">
        <v>9183</v>
      </c>
      <c r="C13" s="80" t="s">
        <v>1930</v>
      </c>
      <c r="D13" s="656"/>
      <c r="E13" s="465"/>
      <c r="F13" s="464"/>
      <c r="G13" s="464"/>
      <c r="H13" s="283"/>
      <c r="I13" s="283"/>
      <c r="J13" s="283"/>
      <c r="K13" s="283"/>
      <c r="L13" s="284"/>
      <c r="M13" s="44"/>
      <c r="N13" s="25"/>
      <c r="O13" s="25"/>
      <c r="P13" s="25"/>
      <c r="Q13" s="329"/>
      <c r="R13" s="329"/>
      <c r="S13" s="25"/>
      <c r="T13" s="54"/>
      <c r="U13" s="182" t="s">
        <v>677</v>
      </c>
      <c r="V13" s="183"/>
      <c r="W13" s="183"/>
      <c r="X13" s="183"/>
      <c r="Y13" s="183"/>
      <c r="Z13" s="183"/>
      <c r="AA13" s="307"/>
      <c r="AB13" s="307"/>
      <c r="AC13" s="307"/>
      <c r="AD13" s="157"/>
      <c r="AE13" s="307"/>
      <c r="AF13" s="307"/>
      <c r="AG13" s="353" t="s">
        <v>1757</v>
      </c>
      <c r="AH13" s="530">
        <f>$AH$7</f>
        <v>0.97</v>
      </c>
      <c r="AI13" s="617"/>
      <c r="AJ13" s="27"/>
      <c r="AK13" s="28"/>
      <c r="AL13" s="10"/>
      <c r="AM13" s="10"/>
      <c r="AN13" s="10"/>
      <c r="AO13" s="24"/>
      <c r="AP13" s="41">
        <f>ROUND(ROUND(Q12*AH13,0)*$AM$14,0)</f>
        <v>538</v>
      </c>
      <c r="AQ13" s="53"/>
    </row>
    <row r="14" spans="1:43" ht="16.5" customHeight="1">
      <c r="A14" s="14">
        <v>54</v>
      </c>
      <c r="B14" s="152">
        <v>9191</v>
      </c>
      <c r="C14" s="80" t="s">
        <v>1931</v>
      </c>
      <c r="D14" s="656"/>
      <c r="E14" s="465"/>
      <c r="F14" s="464"/>
      <c r="G14" s="464"/>
      <c r="H14" s="283"/>
      <c r="I14" s="283"/>
      <c r="J14" s="283"/>
      <c r="K14" s="283"/>
      <c r="L14" s="284"/>
      <c r="M14" s="57" t="s">
        <v>681</v>
      </c>
      <c r="N14" s="283"/>
      <c r="O14" s="283"/>
      <c r="P14" s="283"/>
      <c r="Q14" s="616">
        <f>'地域福祉施設'!Q14</f>
        <v>862</v>
      </c>
      <c r="R14" s="616"/>
      <c r="S14" s="10" t="s">
        <v>1249</v>
      </c>
      <c r="T14" s="283"/>
      <c r="U14" s="364"/>
      <c r="V14" s="307"/>
      <c r="W14" s="307"/>
      <c r="X14" s="307"/>
      <c r="Y14" s="307"/>
      <c r="Z14" s="307"/>
      <c r="AA14" s="307"/>
      <c r="AB14" s="307"/>
      <c r="AC14" s="307"/>
      <c r="AD14" s="157"/>
      <c r="AE14" s="307"/>
      <c r="AF14" s="307"/>
      <c r="AG14" s="307"/>
      <c r="AH14" s="39"/>
      <c r="AI14" s="39"/>
      <c r="AJ14" s="27"/>
      <c r="AK14" s="28"/>
      <c r="AL14" s="13" t="s">
        <v>1757</v>
      </c>
      <c r="AM14" s="583">
        <v>0.7</v>
      </c>
      <c r="AN14" s="587"/>
      <c r="AO14" s="24"/>
      <c r="AP14" s="41">
        <f>ROUND(Q14*$AM$14,0)</f>
        <v>603</v>
      </c>
      <c r="AQ14" s="53"/>
    </row>
    <row r="15" spans="1:43" ht="16.5" customHeight="1">
      <c r="A15" s="14">
        <v>54</v>
      </c>
      <c r="B15" s="152">
        <v>9193</v>
      </c>
      <c r="C15" s="80" t="s">
        <v>1932</v>
      </c>
      <c r="D15" s="656"/>
      <c r="E15" s="465"/>
      <c r="F15" s="464"/>
      <c r="G15" s="464"/>
      <c r="H15" s="283"/>
      <c r="I15" s="283"/>
      <c r="J15" s="283"/>
      <c r="K15" s="283"/>
      <c r="L15" s="284"/>
      <c r="M15" s="57"/>
      <c r="N15" s="283"/>
      <c r="O15" s="283"/>
      <c r="P15" s="283"/>
      <c r="Q15" s="328"/>
      <c r="R15" s="328"/>
      <c r="S15" s="283"/>
      <c r="T15" s="283"/>
      <c r="U15" s="182" t="s">
        <v>677</v>
      </c>
      <c r="V15" s="183"/>
      <c r="W15" s="183"/>
      <c r="X15" s="183"/>
      <c r="Y15" s="183"/>
      <c r="Z15" s="183"/>
      <c r="AA15" s="307"/>
      <c r="AB15" s="307"/>
      <c r="AC15" s="307"/>
      <c r="AD15" s="157"/>
      <c r="AE15" s="307"/>
      <c r="AF15" s="307"/>
      <c r="AG15" s="353" t="s">
        <v>1757</v>
      </c>
      <c r="AH15" s="530">
        <f>$AH$7</f>
        <v>0.97</v>
      </c>
      <c r="AI15" s="617"/>
      <c r="AJ15" s="27"/>
      <c r="AK15" s="28"/>
      <c r="AL15" s="10"/>
      <c r="AM15" s="10"/>
      <c r="AN15" s="10"/>
      <c r="AO15" s="24"/>
      <c r="AP15" s="41">
        <f>ROUND(ROUND(Q14*AH15,0)*$AM$14,0)</f>
        <v>585</v>
      </c>
      <c r="AQ15" s="53"/>
    </row>
    <row r="16" spans="1:43" ht="16.5" customHeight="1">
      <c r="A16" s="14">
        <v>54</v>
      </c>
      <c r="B16" s="152">
        <v>9155</v>
      </c>
      <c r="C16" s="80" t="s">
        <v>1694</v>
      </c>
      <c r="D16" s="656"/>
      <c r="E16" s="630" t="s">
        <v>682</v>
      </c>
      <c r="F16" s="631"/>
      <c r="G16" s="463"/>
      <c r="H16" s="118"/>
      <c r="I16" s="21"/>
      <c r="J16" s="21"/>
      <c r="K16" s="21"/>
      <c r="L16" s="89"/>
      <c r="M16" s="43" t="s">
        <v>1282</v>
      </c>
      <c r="N16" s="21"/>
      <c r="O16" s="21"/>
      <c r="P16" s="21"/>
      <c r="Q16" s="616">
        <f>'地域福祉施設'!Q16</f>
        <v>633</v>
      </c>
      <c r="R16" s="616"/>
      <c r="S16" s="2" t="s">
        <v>1249</v>
      </c>
      <c r="T16" s="21"/>
      <c r="U16" s="364"/>
      <c r="V16" s="307"/>
      <c r="W16" s="307"/>
      <c r="X16" s="307"/>
      <c r="Y16" s="307"/>
      <c r="Z16" s="307"/>
      <c r="AA16" s="307"/>
      <c r="AB16" s="307"/>
      <c r="AC16" s="307"/>
      <c r="AD16" s="157"/>
      <c r="AE16" s="307"/>
      <c r="AF16" s="307"/>
      <c r="AG16" s="307"/>
      <c r="AH16" s="39"/>
      <c r="AI16" s="39"/>
      <c r="AJ16" s="27"/>
      <c r="AK16" s="28"/>
      <c r="AL16" s="10"/>
      <c r="AM16" s="10"/>
      <c r="AN16" s="10"/>
      <c r="AO16" s="24"/>
      <c r="AP16" s="41">
        <f>ROUND(Q16*$AM$14,0)</f>
        <v>443</v>
      </c>
      <c r="AQ16" s="53"/>
    </row>
    <row r="17" spans="1:43" ht="16.5" customHeight="1">
      <c r="A17" s="14">
        <v>54</v>
      </c>
      <c r="B17" s="152">
        <v>9157</v>
      </c>
      <c r="C17" s="80" t="s">
        <v>1695</v>
      </c>
      <c r="D17" s="656"/>
      <c r="E17" s="610" t="s">
        <v>683</v>
      </c>
      <c r="F17" s="627"/>
      <c r="G17" s="627"/>
      <c r="H17" s="627"/>
      <c r="I17" s="627"/>
      <c r="J17" s="627"/>
      <c r="K17" s="627"/>
      <c r="L17" s="612"/>
      <c r="M17" s="57"/>
      <c r="N17" s="283"/>
      <c r="O17" s="283"/>
      <c r="P17" s="283"/>
      <c r="Q17" s="328"/>
      <c r="R17" s="328"/>
      <c r="S17" s="283"/>
      <c r="T17" s="283"/>
      <c r="U17" s="182" t="s">
        <v>677</v>
      </c>
      <c r="V17" s="183"/>
      <c r="W17" s="183"/>
      <c r="X17" s="183"/>
      <c r="Y17" s="183"/>
      <c r="Z17" s="183"/>
      <c r="AA17" s="307"/>
      <c r="AB17" s="307"/>
      <c r="AC17" s="307"/>
      <c r="AD17" s="157"/>
      <c r="AE17" s="307"/>
      <c r="AF17" s="307"/>
      <c r="AG17" s="353" t="s">
        <v>1757</v>
      </c>
      <c r="AH17" s="530">
        <f>$AH$7</f>
        <v>0.97</v>
      </c>
      <c r="AI17" s="617"/>
      <c r="AJ17" s="27"/>
      <c r="AK17" s="28"/>
      <c r="AL17" s="10"/>
      <c r="AM17" s="10"/>
      <c r="AN17" s="10"/>
      <c r="AO17" s="24"/>
      <c r="AP17" s="41">
        <f>ROUND(ROUND(Q16*AH17,0)*$AM$14,0)</f>
        <v>430</v>
      </c>
      <c r="AQ17" s="53"/>
    </row>
    <row r="18" spans="1:43" ht="16.5" customHeight="1">
      <c r="A18" s="14">
        <v>54</v>
      </c>
      <c r="B18" s="152">
        <v>9165</v>
      </c>
      <c r="C18" s="80" t="s">
        <v>1696</v>
      </c>
      <c r="D18" s="656"/>
      <c r="E18" s="610"/>
      <c r="F18" s="627"/>
      <c r="G18" s="627"/>
      <c r="H18" s="627"/>
      <c r="I18" s="627"/>
      <c r="J18" s="627"/>
      <c r="K18" s="627"/>
      <c r="L18" s="612"/>
      <c r="M18" s="43" t="s">
        <v>678</v>
      </c>
      <c r="N18" s="21"/>
      <c r="O18" s="21"/>
      <c r="P18" s="21"/>
      <c r="Q18" s="616">
        <f>'地域福祉施設'!Q18</f>
        <v>702</v>
      </c>
      <c r="R18" s="616"/>
      <c r="S18" s="2" t="s">
        <v>1249</v>
      </c>
      <c r="T18" s="89"/>
      <c r="U18" s="364"/>
      <c r="V18" s="307"/>
      <c r="W18" s="307"/>
      <c r="X18" s="307"/>
      <c r="Y18" s="307"/>
      <c r="Z18" s="307"/>
      <c r="AA18" s="307"/>
      <c r="AB18" s="307"/>
      <c r="AC18" s="307"/>
      <c r="AD18" s="157"/>
      <c r="AE18" s="307"/>
      <c r="AF18" s="307"/>
      <c r="AG18" s="307"/>
      <c r="AH18" s="39"/>
      <c r="AI18" s="39"/>
      <c r="AJ18" s="27"/>
      <c r="AK18" s="28"/>
      <c r="AL18" s="10"/>
      <c r="AM18" s="10"/>
      <c r="AN18" s="10"/>
      <c r="AO18" s="24"/>
      <c r="AP18" s="41">
        <f>ROUND(Q18*$AM$14,0)</f>
        <v>491</v>
      </c>
      <c r="AQ18" s="53"/>
    </row>
    <row r="19" spans="1:43" ht="16.5" customHeight="1">
      <c r="A19" s="14">
        <v>54</v>
      </c>
      <c r="B19" s="152">
        <v>9167</v>
      </c>
      <c r="C19" s="80" t="s">
        <v>1697</v>
      </c>
      <c r="D19" s="656"/>
      <c r="E19" s="610" t="s">
        <v>684</v>
      </c>
      <c r="F19" s="611"/>
      <c r="G19" s="611"/>
      <c r="H19" s="611"/>
      <c r="I19" s="611"/>
      <c r="J19" s="611"/>
      <c r="K19" s="611"/>
      <c r="L19" s="612"/>
      <c r="M19" s="44"/>
      <c r="N19" s="25"/>
      <c r="O19" s="25"/>
      <c r="P19" s="25"/>
      <c r="Q19" s="329"/>
      <c r="R19" s="329"/>
      <c r="S19" s="25"/>
      <c r="T19" s="54"/>
      <c r="U19" s="182" t="s">
        <v>677</v>
      </c>
      <c r="V19" s="183"/>
      <c r="W19" s="183"/>
      <c r="X19" s="183"/>
      <c r="Y19" s="183"/>
      <c r="Z19" s="183"/>
      <c r="AA19" s="307"/>
      <c r="AB19" s="307"/>
      <c r="AC19" s="307"/>
      <c r="AD19" s="157"/>
      <c r="AE19" s="307"/>
      <c r="AF19" s="307"/>
      <c r="AG19" s="353" t="s">
        <v>1757</v>
      </c>
      <c r="AH19" s="530">
        <f>$AH$7</f>
        <v>0.97</v>
      </c>
      <c r="AI19" s="617"/>
      <c r="AJ19" s="27"/>
      <c r="AK19" s="28"/>
      <c r="AL19" s="10"/>
      <c r="AM19" s="10"/>
      <c r="AN19" s="10"/>
      <c r="AO19" s="24"/>
      <c r="AP19" s="41">
        <f>ROUND(ROUND(Q18*AH19,0)*$AM$14,0)</f>
        <v>477</v>
      </c>
      <c r="AQ19" s="53"/>
    </row>
    <row r="20" spans="1:43" ht="16.5" customHeight="1">
      <c r="A20" s="14">
        <v>54</v>
      </c>
      <c r="B20" s="152">
        <v>9175</v>
      </c>
      <c r="C20" s="80" t="s">
        <v>1698</v>
      </c>
      <c r="D20" s="656"/>
      <c r="E20" s="610"/>
      <c r="F20" s="611"/>
      <c r="G20" s="611"/>
      <c r="H20" s="611"/>
      <c r="I20" s="611"/>
      <c r="J20" s="611"/>
      <c r="K20" s="611"/>
      <c r="L20" s="612"/>
      <c r="M20" s="57" t="s">
        <v>679</v>
      </c>
      <c r="N20" s="283"/>
      <c r="O20" s="283"/>
      <c r="P20" s="283"/>
      <c r="Q20" s="616">
        <f>'地域福祉施設'!Q20</f>
        <v>774</v>
      </c>
      <c r="R20" s="616"/>
      <c r="S20" s="10" t="s">
        <v>1249</v>
      </c>
      <c r="T20" s="283"/>
      <c r="U20" s="364"/>
      <c r="V20" s="307"/>
      <c r="W20" s="307"/>
      <c r="X20" s="307"/>
      <c r="Y20" s="307"/>
      <c r="Z20" s="307"/>
      <c r="AA20" s="307"/>
      <c r="AB20" s="307"/>
      <c r="AC20" s="307"/>
      <c r="AD20" s="157"/>
      <c r="AE20" s="307"/>
      <c r="AF20" s="307"/>
      <c r="AG20" s="307"/>
      <c r="AH20" s="39"/>
      <c r="AI20" s="39"/>
      <c r="AJ20" s="27"/>
      <c r="AK20" s="28"/>
      <c r="AL20" s="10"/>
      <c r="AM20" s="10"/>
      <c r="AN20" s="10"/>
      <c r="AO20" s="24"/>
      <c r="AP20" s="41">
        <f>ROUND(Q20*$AM$14,0)</f>
        <v>542</v>
      </c>
      <c r="AQ20" s="53"/>
    </row>
    <row r="21" spans="1:43" ht="16.5" customHeight="1">
      <c r="A21" s="14">
        <v>54</v>
      </c>
      <c r="B21" s="152">
        <v>9177</v>
      </c>
      <c r="C21" s="80" t="s">
        <v>1699</v>
      </c>
      <c r="D21" s="656"/>
      <c r="E21" s="81"/>
      <c r="F21" s="82"/>
      <c r="G21" s="82"/>
      <c r="H21" s="283"/>
      <c r="I21" s="283"/>
      <c r="J21" s="283"/>
      <c r="K21" s="283"/>
      <c r="L21" s="284"/>
      <c r="M21" s="57"/>
      <c r="N21" s="283"/>
      <c r="O21" s="283"/>
      <c r="P21" s="283"/>
      <c r="Q21" s="328"/>
      <c r="R21" s="328"/>
      <c r="S21" s="283"/>
      <c r="T21" s="283"/>
      <c r="U21" s="182" t="s">
        <v>677</v>
      </c>
      <c r="V21" s="183"/>
      <c r="W21" s="183"/>
      <c r="X21" s="183"/>
      <c r="Y21" s="183"/>
      <c r="Z21" s="183"/>
      <c r="AA21" s="307"/>
      <c r="AB21" s="307"/>
      <c r="AC21" s="307"/>
      <c r="AD21" s="157"/>
      <c r="AE21" s="307"/>
      <c r="AF21" s="307"/>
      <c r="AG21" s="353" t="s">
        <v>1757</v>
      </c>
      <c r="AH21" s="530">
        <f>$AH$7</f>
        <v>0.97</v>
      </c>
      <c r="AI21" s="617"/>
      <c r="AJ21" s="27"/>
      <c r="AK21" s="28"/>
      <c r="AL21" s="10"/>
      <c r="AM21" s="10"/>
      <c r="AN21" s="10"/>
      <c r="AO21" s="24"/>
      <c r="AP21" s="41">
        <f>ROUND(ROUND(Q20*AH21,0)*$AM$14,0)</f>
        <v>526</v>
      </c>
      <c r="AQ21" s="53"/>
    </row>
    <row r="22" spans="1:43" ht="16.5" customHeight="1">
      <c r="A22" s="14">
        <v>54</v>
      </c>
      <c r="B22" s="152">
        <v>9185</v>
      </c>
      <c r="C22" s="80" t="s">
        <v>1700</v>
      </c>
      <c r="D22" s="656"/>
      <c r="E22" s="81"/>
      <c r="F22" s="82"/>
      <c r="G22" s="82"/>
      <c r="H22" s="283"/>
      <c r="I22" s="283"/>
      <c r="J22" s="283"/>
      <c r="K22" s="283"/>
      <c r="L22" s="284"/>
      <c r="M22" s="43" t="s">
        <v>680</v>
      </c>
      <c r="N22" s="21"/>
      <c r="O22" s="21"/>
      <c r="P22" s="21"/>
      <c r="Q22" s="616">
        <f>'地域福祉施設'!Q22</f>
        <v>843</v>
      </c>
      <c r="R22" s="616"/>
      <c r="S22" s="2" t="s">
        <v>1249</v>
      </c>
      <c r="T22" s="89"/>
      <c r="U22" s="364"/>
      <c r="V22" s="307"/>
      <c r="W22" s="307"/>
      <c r="X22" s="307"/>
      <c r="Y22" s="307"/>
      <c r="Z22" s="307"/>
      <c r="AA22" s="307"/>
      <c r="AB22" s="307"/>
      <c r="AC22" s="307"/>
      <c r="AD22" s="157"/>
      <c r="AE22" s="307"/>
      <c r="AF22" s="307"/>
      <c r="AG22" s="307"/>
      <c r="AH22" s="39"/>
      <c r="AI22" s="39"/>
      <c r="AJ22" s="27"/>
      <c r="AK22" s="28"/>
      <c r="AL22" s="10"/>
      <c r="AM22" s="10"/>
      <c r="AN22" s="10"/>
      <c r="AO22" s="24"/>
      <c r="AP22" s="41">
        <f>ROUND(Q22*$AM$14,0)</f>
        <v>590</v>
      </c>
      <c r="AQ22" s="53"/>
    </row>
    <row r="23" spans="1:43" ht="16.5" customHeight="1">
      <c r="A23" s="14">
        <v>54</v>
      </c>
      <c r="B23" s="152">
        <v>9187</v>
      </c>
      <c r="C23" s="80" t="s">
        <v>1701</v>
      </c>
      <c r="D23" s="656"/>
      <c r="E23" s="81"/>
      <c r="F23" s="82"/>
      <c r="G23" s="82"/>
      <c r="H23" s="283"/>
      <c r="I23" s="283"/>
      <c r="J23" s="283"/>
      <c r="K23" s="283"/>
      <c r="L23" s="284"/>
      <c r="M23" s="44"/>
      <c r="N23" s="25"/>
      <c r="O23" s="25"/>
      <c r="P23" s="25"/>
      <c r="Q23" s="329"/>
      <c r="R23" s="329"/>
      <c r="S23" s="25"/>
      <c r="T23" s="54"/>
      <c r="U23" s="182" t="s">
        <v>677</v>
      </c>
      <c r="V23" s="183"/>
      <c r="W23" s="183"/>
      <c r="X23" s="183"/>
      <c r="Y23" s="183"/>
      <c r="Z23" s="183"/>
      <c r="AA23" s="307"/>
      <c r="AB23" s="307"/>
      <c r="AC23" s="307"/>
      <c r="AD23" s="157"/>
      <c r="AE23" s="307"/>
      <c r="AF23" s="307"/>
      <c r="AG23" s="353" t="s">
        <v>1757</v>
      </c>
      <c r="AH23" s="530">
        <f>$AH$7</f>
        <v>0.97</v>
      </c>
      <c r="AI23" s="617"/>
      <c r="AJ23" s="27"/>
      <c r="AK23" s="28"/>
      <c r="AL23" s="10"/>
      <c r="AM23" s="10"/>
      <c r="AN23" s="10"/>
      <c r="AO23" s="24"/>
      <c r="AP23" s="41">
        <f>ROUND(ROUND(Q22*AH23,0)*$AM$14,0)</f>
        <v>573</v>
      </c>
      <c r="AQ23" s="53"/>
    </row>
    <row r="24" spans="1:43" ht="16.5" customHeight="1">
      <c r="A24" s="14">
        <v>54</v>
      </c>
      <c r="B24" s="152">
        <v>9195</v>
      </c>
      <c r="C24" s="80" t="s">
        <v>1702</v>
      </c>
      <c r="D24" s="656"/>
      <c r="E24" s="81"/>
      <c r="F24" s="82"/>
      <c r="G24" s="82"/>
      <c r="H24" s="283"/>
      <c r="I24" s="283"/>
      <c r="J24" s="283"/>
      <c r="K24" s="283"/>
      <c r="L24" s="284"/>
      <c r="M24" s="57" t="s">
        <v>681</v>
      </c>
      <c r="N24" s="283"/>
      <c r="O24" s="283"/>
      <c r="P24" s="283"/>
      <c r="Q24" s="616">
        <f>'地域福祉施設'!Q24</f>
        <v>911</v>
      </c>
      <c r="R24" s="616"/>
      <c r="S24" s="10" t="s">
        <v>1249</v>
      </c>
      <c r="T24" s="283"/>
      <c r="U24" s="364"/>
      <c r="V24" s="307"/>
      <c r="W24" s="307"/>
      <c r="X24" s="307"/>
      <c r="Y24" s="307"/>
      <c r="Z24" s="307"/>
      <c r="AA24" s="307"/>
      <c r="AB24" s="307"/>
      <c r="AC24" s="307"/>
      <c r="AD24" s="157"/>
      <c r="AE24" s="307"/>
      <c r="AF24" s="307"/>
      <c r="AG24" s="307"/>
      <c r="AH24" s="39"/>
      <c r="AI24" s="39"/>
      <c r="AJ24" s="27"/>
      <c r="AK24" s="28"/>
      <c r="AL24" s="10"/>
      <c r="AM24" s="10"/>
      <c r="AN24" s="10"/>
      <c r="AO24" s="24"/>
      <c r="AP24" s="41">
        <f>ROUND(Q24*$AM$14,0)</f>
        <v>638</v>
      </c>
      <c r="AQ24" s="53"/>
    </row>
    <row r="25" spans="1:43" ht="16.5" customHeight="1">
      <c r="A25" s="14">
        <v>54</v>
      </c>
      <c r="B25" s="152">
        <v>9197</v>
      </c>
      <c r="C25" s="80" t="s">
        <v>1703</v>
      </c>
      <c r="D25" s="657"/>
      <c r="E25" s="112"/>
      <c r="F25" s="117"/>
      <c r="G25" s="117"/>
      <c r="H25" s="25"/>
      <c r="I25" s="25"/>
      <c r="J25" s="25"/>
      <c r="K25" s="25"/>
      <c r="L25" s="54"/>
      <c r="M25" s="44"/>
      <c r="N25" s="25"/>
      <c r="O25" s="25"/>
      <c r="P25" s="25"/>
      <c r="Q25" s="329"/>
      <c r="R25" s="329"/>
      <c r="S25" s="25"/>
      <c r="T25" s="25"/>
      <c r="U25" s="182" t="s">
        <v>677</v>
      </c>
      <c r="V25" s="183"/>
      <c r="W25" s="183"/>
      <c r="X25" s="183"/>
      <c r="Y25" s="183"/>
      <c r="Z25" s="183"/>
      <c r="AA25" s="307"/>
      <c r="AB25" s="307"/>
      <c r="AC25" s="307"/>
      <c r="AD25" s="157"/>
      <c r="AE25" s="307"/>
      <c r="AF25" s="307"/>
      <c r="AG25" s="353" t="s">
        <v>1757</v>
      </c>
      <c r="AH25" s="530">
        <f>$AH$7</f>
        <v>0.97</v>
      </c>
      <c r="AI25" s="617"/>
      <c r="AJ25" s="27"/>
      <c r="AK25" s="28"/>
      <c r="AL25" s="10"/>
      <c r="AM25" s="10"/>
      <c r="AN25" s="10"/>
      <c r="AO25" s="24"/>
      <c r="AP25" s="41">
        <f>ROUND(ROUND(Q24*AH25,0)*$AM$14,0)</f>
        <v>619</v>
      </c>
      <c r="AQ25" s="53"/>
    </row>
    <row r="26" spans="1:43" ht="16.5" customHeight="1">
      <c r="A26" s="14">
        <v>54</v>
      </c>
      <c r="B26" s="152">
        <v>9201</v>
      </c>
      <c r="C26" s="80" t="s">
        <v>1720</v>
      </c>
      <c r="D26" s="466"/>
      <c r="E26" s="630" t="s">
        <v>685</v>
      </c>
      <c r="F26" s="631"/>
      <c r="G26" s="463"/>
      <c r="H26" s="118"/>
      <c r="I26" s="21"/>
      <c r="J26" s="21"/>
      <c r="K26" s="21"/>
      <c r="L26" s="89"/>
      <c r="M26" s="43" t="s">
        <v>1282</v>
      </c>
      <c r="N26" s="21"/>
      <c r="O26" s="21"/>
      <c r="P26" s="21"/>
      <c r="Q26" s="616">
        <f>'地域福祉施設'!Q26</f>
        <v>626</v>
      </c>
      <c r="R26" s="616"/>
      <c r="S26" s="2" t="s">
        <v>1249</v>
      </c>
      <c r="T26" s="21"/>
      <c r="U26" s="364"/>
      <c r="V26" s="307"/>
      <c r="W26" s="307"/>
      <c r="X26" s="307"/>
      <c r="Y26" s="307"/>
      <c r="Z26" s="307"/>
      <c r="AA26" s="307"/>
      <c r="AB26" s="307"/>
      <c r="AC26" s="307"/>
      <c r="AD26" s="157"/>
      <c r="AE26" s="307"/>
      <c r="AF26" s="307"/>
      <c r="AG26" s="307"/>
      <c r="AH26" s="39"/>
      <c r="AI26" s="39"/>
      <c r="AJ26" s="27"/>
      <c r="AK26" s="28"/>
      <c r="AL26" s="10"/>
      <c r="AM26" s="10"/>
      <c r="AN26" s="10"/>
      <c r="AO26" s="24"/>
      <c r="AP26" s="41">
        <f>ROUND(Q26*$AM$14,0)</f>
        <v>438</v>
      </c>
      <c r="AQ26" s="53"/>
    </row>
    <row r="27" spans="1:43" ht="16.5" customHeight="1">
      <c r="A27" s="14">
        <v>54</v>
      </c>
      <c r="B27" s="152">
        <v>9202</v>
      </c>
      <c r="C27" s="80" t="s">
        <v>1721</v>
      </c>
      <c r="D27" s="466"/>
      <c r="E27" s="610" t="s">
        <v>686</v>
      </c>
      <c r="F27" s="627"/>
      <c r="G27" s="627"/>
      <c r="H27" s="627"/>
      <c r="I27" s="627"/>
      <c r="J27" s="627"/>
      <c r="K27" s="627"/>
      <c r="L27" s="612"/>
      <c r="M27" s="57"/>
      <c r="N27" s="283"/>
      <c r="O27" s="283"/>
      <c r="P27" s="283"/>
      <c r="Q27" s="328"/>
      <c r="R27" s="328"/>
      <c r="S27" s="283"/>
      <c r="T27" s="283"/>
      <c r="U27" s="182" t="s">
        <v>677</v>
      </c>
      <c r="V27" s="183"/>
      <c r="W27" s="183"/>
      <c r="X27" s="183"/>
      <c r="Y27" s="183"/>
      <c r="Z27" s="183"/>
      <c r="AA27" s="307"/>
      <c r="AB27" s="307"/>
      <c r="AC27" s="307"/>
      <c r="AD27" s="157"/>
      <c r="AE27" s="307"/>
      <c r="AF27" s="307"/>
      <c r="AG27" s="353" t="s">
        <v>1757</v>
      </c>
      <c r="AH27" s="530">
        <f>$AH$7</f>
        <v>0.97</v>
      </c>
      <c r="AI27" s="617"/>
      <c r="AJ27" s="27"/>
      <c r="AK27" s="28"/>
      <c r="AL27" s="10"/>
      <c r="AM27" s="10"/>
      <c r="AN27" s="10"/>
      <c r="AO27" s="24"/>
      <c r="AP27" s="41">
        <f>ROUND(ROUND(Q26*AH27,0)*$AM$14,0)</f>
        <v>425</v>
      </c>
      <c r="AQ27" s="53"/>
    </row>
    <row r="28" spans="1:43" ht="16.5" customHeight="1">
      <c r="A28" s="14">
        <v>54</v>
      </c>
      <c r="B28" s="152">
        <v>9203</v>
      </c>
      <c r="C28" s="80" t="s">
        <v>1722</v>
      </c>
      <c r="D28" s="466"/>
      <c r="E28" s="610"/>
      <c r="F28" s="627"/>
      <c r="G28" s="627"/>
      <c r="H28" s="627"/>
      <c r="I28" s="627"/>
      <c r="J28" s="627"/>
      <c r="K28" s="627"/>
      <c r="L28" s="612"/>
      <c r="M28" s="43" t="s">
        <v>678</v>
      </c>
      <c r="N28" s="21"/>
      <c r="O28" s="21"/>
      <c r="P28" s="21"/>
      <c r="Q28" s="616">
        <f>'地域福祉施設'!Q28</f>
        <v>694</v>
      </c>
      <c r="R28" s="616"/>
      <c r="S28" s="2" t="s">
        <v>1249</v>
      </c>
      <c r="T28" s="89"/>
      <c r="U28" s="364"/>
      <c r="V28" s="307"/>
      <c r="W28" s="307"/>
      <c r="X28" s="307"/>
      <c r="Y28" s="307"/>
      <c r="Z28" s="307"/>
      <c r="AA28" s="307"/>
      <c r="AB28" s="307"/>
      <c r="AC28" s="307"/>
      <c r="AD28" s="157"/>
      <c r="AE28" s="307"/>
      <c r="AF28" s="307"/>
      <c r="AG28" s="307"/>
      <c r="AH28" s="39"/>
      <c r="AI28" s="39"/>
      <c r="AJ28" s="27"/>
      <c r="AK28" s="28"/>
      <c r="AL28" s="10"/>
      <c r="AM28" s="10"/>
      <c r="AN28" s="10"/>
      <c r="AO28" s="24"/>
      <c r="AP28" s="41">
        <f>ROUND(Q28*$AM$14,0)</f>
        <v>486</v>
      </c>
      <c r="AQ28" s="53"/>
    </row>
    <row r="29" spans="1:43" ht="16.5" customHeight="1">
      <c r="A29" s="14">
        <v>54</v>
      </c>
      <c r="B29" s="152">
        <v>9204</v>
      </c>
      <c r="C29" s="80" t="s">
        <v>1723</v>
      </c>
      <c r="D29" s="466"/>
      <c r="E29" s="522" t="s">
        <v>687</v>
      </c>
      <c r="F29" s="511"/>
      <c r="G29" s="511"/>
      <c r="H29" s="511"/>
      <c r="I29" s="511"/>
      <c r="J29" s="511"/>
      <c r="K29" s="511"/>
      <c r="L29" s="512"/>
      <c r="M29" s="44"/>
      <c r="N29" s="25"/>
      <c r="O29" s="25"/>
      <c r="P29" s="25"/>
      <c r="Q29" s="329"/>
      <c r="R29" s="329"/>
      <c r="S29" s="25"/>
      <c r="T29" s="54"/>
      <c r="U29" s="182" t="s">
        <v>677</v>
      </c>
      <c r="V29" s="183"/>
      <c r="W29" s="183"/>
      <c r="X29" s="183"/>
      <c r="Y29" s="183"/>
      <c r="Z29" s="183"/>
      <c r="AA29" s="307"/>
      <c r="AB29" s="307"/>
      <c r="AC29" s="307"/>
      <c r="AD29" s="157"/>
      <c r="AE29" s="307"/>
      <c r="AF29" s="307"/>
      <c r="AG29" s="353" t="s">
        <v>1757</v>
      </c>
      <c r="AH29" s="530">
        <f>$AH$7</f>
        <v>0.97</v>
      </c>
      <c r="AI29" s="617"/>
      <c r="AJ29" s="27"/>
      <c r="AK29" s="28"/>
      <c r="AL29" s="10"/>
      <c r="AM29" s="10"/>
      <c r="AN29" s="10"/>
      <c r="AO29" s="24"/>
      <c r="AP29" s="41">
        <f>ROUND(ROUND(Q28*AH29,0)*$AM$14,0)</f>
        <v>471</v>
      </c>
      <c r="AQ29" s="53"/>
    </row>
    <row r="30" spans="1:43" ht="16.5" customHeight="1">
      <c r="A30" s="14">
        <v>54</v>
      </c>
      <c r="B30" s="152">
        <v>9205</v>
      </c>
      <c r="C30" s="80" t="s">
        <v>1724</v>
      </c>
      <c r="D30" s="466"/>
      <c r="E30" s="522"/>
      <c r="F30" s="511"/>
      <c r="G30" s="511"/>
      <c r="H30" s="511"/>
      <c r="I30" s="511"/>
      <c r="J30" s="511"/>
      <c r="K30" s="511"/>
      <c r="L30" s="512"/>
      <c r="M30" s="57" t="s">
        <v>679</v>
      </c>
      <c r="N30" s="283"/>
      <c r="O30" s="283"/>
      <c r="P30" s="283"/>
      <c r="Q30" s="616">
        <f>'地域福祉施設'!Q30</f>
        <v>766</v>
      </c>
      <c r="R30" s="616"/>
      <c r="S30" s="10" t="s">
        <v>1249</v>
      </c>
      <c r="T30" s="283"/>
      <c r="U30" s="364"/>
      <c r="V30" s="307"/>
      <c r="W30" s="307"/>
      <c r="X30" s="307"/>
      <c r="Y30" s="307"/>
      <c r="Z30" s="307"/>
      <c r="AA30" s="307"/>
      <c r="AB30" s="307"/>
      <c r="AC30" s="307"/>
      <c r="AD30" s="157"/>
      <c r="AE30" s="307"/>
      <c r="AF30" s="307"/>
      <c r="AG30" s="307"/>
      <c r="AH30" s="39"/>
      <c r="AI30" s="39"/>
      <c r="AJ30" s="27"/>
      <c r="AK30" s="28"/>
      <c r="AL30" s="10"/>
      <c r="AM30" s="10"/>
      <c r="AN30" s="10"/>
      <c r="AO30" s="24"/>
      <c r="AP30" s="41">
        <f>ROUND(Q30*$AM$14,0)</f>
        <v>536</v>
      </c>
      <c r="AQ30" s="53"/>
    </row>
    <row r="31" spans="1:43" ht="16.5" customHeight="1">
      <c r="A31" s="14">
        <v>54</v>
      </c>
      <c r="B31" s="152">
        <v>9206</v>
      </c>
      <c r="C31" s="80" t="s">
        <v>296</v>
      </c>
      <c r="D31" s="466"/>
      <c r="E31" s="81"/>
      <c r="F31" s="82"/>
      <c r="G31" s="82"/>
      <c r="H31" s="283"/>
      <c r="I31" s="283"/>
      <c r="J31" s="283"/>
      <c r="K31" s="283"/>
      <c r="L31" s="284"/>
      <c r="M31" s="57"/>
      <c r="N31" s="283"/>
      <c r="O31" s="283"/>
      <c r="P31" s="283"/>
      <c r="Q31" s="328"/>
      <c r="R31" s="328"/>
      <c r="S31" s="283"/>
      <c r="T31" s="283"/>
      <c r="U31" s="182" t="s">
        <v>677</v>
      </c>
      <c r="V31" s="183"/>
      <c r="W31" s="183"/>
      <c r="X31" s="183"/>
      <c r="Y31" s="183"/>
      <c r="Z31" s="183"/>
      <c r="AA31" s="307"/>
      <c r="AB31" s="307"/>
      <c r="AC31" s="307"/>
      <c r="AD31" s="157"/>
      <c r="AE31" s="307"/>
      <c r="AF31" s="307"/>
      <c r="AG31" s="353" t="s">
        <v>1757</v>
      </c>
      <c r="AH31" s="530">
        <f>$AH$7</f>
        <v>0.97</v>
      </c>
      <c r="AI31" s="617"/>
      <c r="AJ31" s="27"/>
      <c r="AK31" s="28"/>
      <c r="AL31" s="10"/>
      <c r="AM31" s="10"/>
      <c r="AN31" s="10"/>
      <c r="AO31" s="24"/>
      <c r="AP31" s="41">
        <f>ROUND(ROUND(Q30*AH31,0)*$AM$14,0)</f>
        <v>520</v>
      </c>
      <c r="AQ31" s="53"/>
    </row>
    <row r="32" spans="1:43" ht="16.5" customHeight="1">
      <c r="A32" s="14">
        <v>54</v>
      </c>
      <c r="B32" s="152">
        <v>9207</v>
      </c>
      <c r="C32" s="80" t="s">
        <v>297</v>
      </c>
      <c r="D32" s="466"/>
      <c r="E32" s="81"/>
      <c r="F32" s="82"/>
      <c r="G32" s="82"/>
      <c r="H32" s="283"/>
      <c r="I32" s="283"/>
      <c r="J32" s="283"/>
      <c r="K32" s="283"/>
      <c r="L32" s="284"/>
      <c r="M32" s="43" t="s">
        <v>680</v>
      </c>
      <c r="N32" s="21"/>
      <c r="O32" s="21"/>
      <c r="P32" s="21"/>
      <c r="Q32" s="616">
        <f>'地域福祉施設'!Q32</f>
        <v>835</v>
      </c>
      <c r="R32" s="616"/>
      <c r="S32" s="2" t="s">
        <v>1249</v>
      </c>
      <c r="T32" s="89"/>
      <c r="U32" s="364"/>
      <c r="V32" s="307"/>
      <c r="W32" s="307"/>
      <c r="X32" s="307"/>
      <c r="Y32" s="307"/>
      <c r="Z32" s="307"/>
      <c r="AA32" s="307"/>
      <c r="AB32" s="307"/>
      <c r="AC32" s="307"/>
      <c r="AD32" s="157"/>
      <c r="AE32" s="307"/>
      <c r="AF32" s="307"/>
      <c r="AG32" s="307"/>
      <c r="AH32" s="39"/>
      <c r="AI32" s="39"/>
      <c r="AJ32" s="27"/>
      <c r="AK32" s="28"/>
      <c r="AL32" s="10"/>
      <c r="AM32" s="10"/>
      <c r="AN32" s="10"/>
      <c r="AO32" s="24"/>
      <c r="AP32" s="41">
        <f>ROUND(Q32*$AM$14,0)</f>
        <v>585</v>
      </c>
      <c r="AQ32" s="53"/>
    </row>
    <row r="33" spans="1:43" ht="16.5" customHeight="1">
      <c r="A33" s="14">
        <v>54</v>
      </c>
      <c r="B33" s="152">
        <v>9208</v>
      </c>
      <c r="C33" s="80" t="s">
        <v>298</v>
      </c>
      <c r="D33" s="466"/>
      <c r="E33" s="81"/>
      <c r="F33" s="82"/>
      <c r="G33" s="82"/>
      <c r="H33" s="283"/>
      <c r="I33" s="283"/>
      <c r="J33" s="283"/>
      <c r="K33" s="283"/>
      <c r="L33" s="284"/>
      <c r="M33" s="44"/>
      <c r="N33" s="25"/>
      <c r="O33" s="25"/>
      <c r="P33" s="25"/>
      <c r="Q33" s="329"/>
      <c r="R33" s="329"/>
      <c r="S33" s="25"/>
      <c r="T33" s="54"/>
      <c r="U33" s="182" t="s">
        <v>677</v>
      </c>
      <c r="V33" s="183"/>
      <c r="W33" s="183"/>
      <c r="X33" s="183"/>
      <c r="Y33" s="183"/>
      <c r="Z33" s="183"/>
      <c r="AA33" s="307"/>
      <c r="AB33" s="307"/>
      <c r="AC33" s="307"/>
      <c r="AD33" s="157"/>
      <c r="AE33" s="307"/>
      <c r="AF33" s="307"/>
      <c r="AG33" s="353" t="s">
        <v>1757</v>
      </c>
      <c r="AH33" s="530">
        <f>$AH$7</f>
        <v>0.97</v>
      </c>
      <c r="AI33" s="617"/>
      <c r="AJ33" s="27"/>
      <c r="AK33" s="28"/>
      <c r="AL33" s="10"/>
      <c r="AM33" s="10"/>
      <c r="AN33" s="10"/>
      <c r="AO33" s="24"/>
      <c r="AP33" s="41">
        <f>ROUND(ROUND(Q32*AH33,0)*$AM$14,0)</f>
        <v>567</v>
      </c>
      <c r="AQ33" s="53"/>
    </row>
    <row r="34" spans="1:43" ht="16.5" customHeight="1">
      <c r="A34" s="14">
        <v>54</v>
      </c>
      <c r="B34" s="152">
        <v>9209</v>
      </c>
      <c r="C34" s="80" t="s">
        <v>299</v>
      </c>
      <c r="D34" s="466"/>
      <c r="E34" s="81"/>
      <c r="F34" s="82"/>
      <c r="G34" s="82"/>
      <c r="H34" s="283"/>
      <c r="I34" s="283"/>
      <c r="J34" s="283"/>
      <c r="K34" s="283"/>
      <c r="L34" s="284"/>
      <c r="M34" s="57" t="s">
        <v>681</v>
      </c>
      <c r="N34" s="283"/>
      <c r="O34" s="283"/>
      <c r="P34" s="283"/>
      <c r="Q34" s="616">
        <f>'地域福祉施設'!Q34</f>
        <v>902</v>
      </c>
      <c r="R34" s="616"/>
      <c r="S34" s="10" t="s">
        <v>1249</v>
      </c>
      <c r="T34" s="283"/>
      <c r="U34" s="364"/>
      <c r="V34" s="307"/>
      <c r="W34" s="307"/>
      <c r="X34" s="307"/>
      <c r="Y34" s="307"/>
      <c r="Z34" s="307"/>
      <c r="AA34" s="307"/>
      <c r="AB34" s="307"/>
      <c r="AC34" s="307"/>
      <c r="AD34" s="157"/>
      <c r="AE34" s="307"/>
      <c r="AF34" s="307"/>
      <c r="AG34" s="307"/>
      <c r="AH34" s="39"/>
      <c r="AI34" s="39"/>
      <c r="AJ34" s="27"/>
      <c r="AK34" s="28"/>
      <c r="AL34" s="10"/>
      <c r="AM34" s="10"/>
      <c r="AN34" s="10"/>
      <c r="AO34" s="24"/>
      <c r="AP34" s="41">
        <f>ROUND(Q34*$AM$14,0)</f>
        <v>631</v>
      </c>
      <c r="AQ34" s="53"/>
    </row>
    <row r="35" spans="1:43" ht="16.5" customHeight="1">
      <c r="A35" s="14">
        <v>54</v>
      </c>
      <c r="B35" s="152">
        <v>9210</v>
      </c>
      <c r="C35" s="80" t="s">
        <v>300</v>
      </c>
      <c r="D35" s="483"/>
      <c r="E35" s="112"/>
      <c r="F35" s="117"/>
      <c r="G35" s="117"/>
      <c r="H35" s="25"/>
      <c r="I35" s="25"/>
      <c r="J35" s="25"/>
      <c r="K35" s="25"/>
      <c r="L35" s="54"/>
      <c r="M35" s="44"/>
      <c r="N35" s="25"/>
      <c r="O35" s="25"/>
      <c r="P35" s="25"/>
      <c r="Q35" s="329"/>
      <c r="R35" s="329"/>
      <c r="S35" s="25"/>
      <c r="T35" s="25"/>
      <c r="U35" s="182" t="s">
        <v>677</v>
      </c>
      <c r="V35" s="183"/>
      <c r="W35" s="183"/>
      <c r="X35" s="183"/>
      <c r="Y35" s="183"/>
      <c r="Z35" s="183"/>
      <c r="AA35" s="307"/>
      <c r="AB35" s="307"/>
      <c r="AC35" s="307"/>
      <c r="AD35" s="157"/>
      <c r="AE35" s="307"/>
      <c r="AF35" s="307"/>
      <c r="AG35" s="353" t="s">
        <v>1757</v>
      </c>
      <c r="AH35" s="530">
        <f>$AH$7</f>
        <v>0.97</v>
      </c>
      <c r="AI35" s="617"/>
      <c r="AJ35" s="27"/>
      <c r="AK35" s="304"/>
      <c r="AL35" s="305"/>
      <c r="AM35" s="305"/>
      <c r="AN35" s="305"/>
      <c r="AO35" s="26"/>
      <c r="AP35" s="41">
        <f>ROUND(ROUND(Q34*AH35,0)*$AM$14,0)</f>
        <v>613</v>
      </c>
      <c r="AQ35" s="53"/>
    </row>
    <row r="36" spans="1:43" ht="16.5" customHeight="1">
      <c r="A36" s="14">
        <v>54</v>
      </c>
      <c r="B36" s="152">
        <v>9451</v>
      </c>
      <c r="C36" s="80" t="s">
        <v>1939</v>
      </c>
      <c r="D36" s="634" t="s">
        <v>176</v>
      </c>
      <c r="E36" s="630" t="s">
        <v>688</v>
      </c>
      <c r="F36" s="631"/>
      <c r="G36" s="463"/>
      <c r="H36" s="118"/>
      <c r="I36" s="467"/>
      <c r="J36" s="467"/>
      <c r="K36" s="467"/>
      <c r="L36" s="468"/>
      <c r="M36" s="43" t="s">
        <v>1282</v>
      </c>
      <c r="N36" s="21"/>
      <c r="O36" s="21"/>
      <c r="P36" s="21"/>
      <c r="Q36" s="616">
        <f>'地域福祉施設'!Q36</f>
        <v>662</v>
      </c>
      <c r="R36" s="616"/>
      <c r="S36" s="2" t="s">
        <v>1249</v>
      </c>
      <c r="T36" s="21"/>
      <c r="U36" s="43"/>
      <c r="V36" s="2"/>
      <c r="W36" s="2"/>
      <c r="X36" s="2"/>
      <c r="Y36" s="2"/>
      <c r="Z36" s="2"/>
      <c r="AA36" s="2"/>
      <c r="AB36" s="5"/>
      <c r="AC36" s="173"/>
      <c r="AD36" s="658" t="s">
        <v>1923</v>
      </c>
      <c r="AE36" s="659"/>
      <c r="AF36" s="660"/>
      <c r="AG36" s="148"/>
      <c r="AH36" s="307"/>
      <c r="AI36" s="307"/>
      <c r="AJ36" s="307"/>
      <c r="AK36" s="307"/>
      <c r="AL36" s="307"/>
      <c r="AM36" s="307"/>
      <c r="AN36" s="307"/>
      <c r="AO36" s="307"/>
      <c r="AP36" s="41">
        <f>ROUND(Q36*$AE$44,0)</f>
        <v>463</v>
      </c>
      <c r="AQ36" s="23"/>
    </row>
    <row r="37" spans="1:43" ht="17.25" customHeight="1">
      <c r="A37" s="14">
        <v>54</v>
      </c>
      <c r="B37" s="152">
        <v>9501</v>
      </c>
      <c r="C37" s="114" t="s">
        <v>1940</v>
      </c>
      <c r="D37" s="634"/>
      <c r="E37" s="610" t="s">
        <v>1960</v>
      </c>
      <c r="F37" s="627"/>
      <c r="G37" s="627"/>
      <c r="H37" s="627"/>
      <c r="I37" s="627"/>
      <c r="J37" s="627"/>
      <c r="K37" s="627"/>
      <c r="L37" s="612"/>
      <c r="M37" s="57"/>
      <c r="N37" s="283"/>
      <c r="O37" s="283"/>
      <c r="P37" s="283"/>
      <c r="Q37" s="380"/>
      <c r="R37" s="380"/>
      <c r="S37" s="10"/>
      <c r="T37" s="283"/>
      <c r="U37" s="57"/>
      <c r="V37" s="10"/>
      <c r="W37" s="10"/>
      <c r="X37" s="10"/>
      <c r="Y37" s="10"/>
      <c r="Z37" s="10"/>
      <c r="AA37" s="10"/>
      <c r="AB37" s="12"/>
      <c r="AC37" s="12"/>
      <c r="AD37" s="658"/>
      <c r="AE37" s="659"/>
      <c r="AF37" s="660"/>
      <c r="AG37" s="180" t="s">
        <v>1287</v>
      </c>
      <c r="AH37" s="180"/>
      <c r="AI37" s="307"/>
      <c r="AJ37" s="307"/>
      <c r="AK37" s="307"/>
      <c r="AL37" s="307"/>
      <c r="AM37" s="307"/>
      <c r="AN37" s="353" t="s">
        <v>1757</v>
      </c>
      <c r="AO37" s="161">
        <f>'地域福祉施設'!AL37</f>
        <v>0.97</v>
      </c>
      <c r="AP37" s="41">
        <f>ROUND(ROUND(Q36*$AE$44,0)*AO37,0)</f>
        <v>449</v>
      </c>
      <c r="AQ37" s="23"/>
    </row>
    <row r="38" spans="1:43" ht="16.5" customHeight="1">
      <c r="A38" s="14">
        <v>54</v>
      </c>
      <c r="B38" s="152">
        <v>9453</v>
      </c>
      <c r="C38" s="80" t="s">
        <v>1941</v>
      </c>
      <c r="D38" s="634"/>
      <c r="E38" s="610"/>
      <c r="F38" s="627"/>
      <c r="G38" s="627"/>
      <c r="H38" s="627"/>
      <c r="I38" s="627"/>
      <c r="J38" s="627"/>
      <c r="K38" s="627"/>
      <c r="L38" s="612"/>
      <c r="M38" s="57"/>
      <c r="N38" s="283"/>
      <c r="O38" s="283"/>
      <c r="P38" s="283"/>
      <c r="Q38" s="328"/>
      <c r="R38" s="328"/>
      <c r="S38" s="283"/>
      <c r="T38" s="283"/>
      <c r="U38" s="128" t="s">
        <v>1800</v>
      </c>
      <c r="V38" s="2"/>
      <c r="W38" s="21"/>
      <c r="X38" s="21"/>
      <c r="Y38" s="21"/>
      <c r="Z38" s="21"/>
      <c r="AA38" s="21"/>
      <c r="AB38" s="84"/>
      <c r="AC38" s="84"/>
      <c r="AD38" s="658"/>
      <c r="AE38" s="659"/>
      <c r="AF38" s="660"/>
      <c r="AG38" s="181"/>
      <c r="AH38" s="180"/>
      <c r="AI38" s="307"/>
      <c r="AJ38" s="307"/>
      <c r="AK38" s="307"/>
      <c r="AL38" s="307"/>
      <c r="AM38" s="307"/>
      <c r="AN38" s="533"/>
      <c r="AO38" s="529"/>
      <c r="AP38" s="41">
        <f>ROUND(ROUND(Q36*AB39,0)*$AE$44,0)</f>
        <v>449</v>
      </c>
      <c r="AQ38" s="53"/>
    </row>
    <row r="39" spans="1:43" ht="17.25" customHeight="1">
      <c r="A39" s="14">
        <v>54</v>
      </c>
      <c r="B39" s="152">
        <v>9502</v>
      </c>
      <c r="C39" s="114" t="s">
        <v>1942</v>
      </c>
      <c r="D39" s="634"/>
      <c r="E39" s="610"/>
      <c r="F39" s="627"/>
      <c r="G39" s="627"/>
      <c r="H39" s="627"/>
      <c r="I39" s="627"/>
      <c r="J39" s="627"/>
      <c r="K39" s="627"/>
      <c r="L39" s="612"/>
      <c r="M39" s="44"/>
      <c r="N39" s="25"/>
      <c r="O39" s="25"/>
      <c r="P39" s="25"/>
      <c r="Q39" s="329"/>
      <c r="R39" s="329"/>
      <c r="S39" s="25"/>
      <c r="T39" s="54"/>
      <c r="U39" s="129" t="s">
        <v>689</v>
      </c>
      <c r="V39" s="305"/>
      <c r="W39" s="25"/>
      <c r="X39" s="25"/>
      <c r="Y39" s="25"/>
      <c r="Z39" s="25"/>
      <c r="AA39" s="355" t="s">
        <v>1757</v>
      </c>
      <c r="AB39" s="574">
        <f>$AH$7</f>
        <v>0.97</v>
      </c>
      <c r="AC39" s="591"/>
      <c r="AD39" s="658"/>
      <c r="AE39" s="659"/>
      <c r="AF39" s="660"/>
      <c r="AG39" s="180" t="s">
        <v>1287</v>
      </c>
      <c r="AH39" s="180"/>
      <c r="AI39" s="307"/>
      <c r="AJ39" s="307"/>
      <c r="AK39" s="307"/>
      <c r="AL39" s="307"/>
      <c r="AM39" s="307"/>
      <c r="AN39" s="356" t="s">
        <v>1757</v>
      </c>
      <c r="AO39" s="161">
        <f>$AO$37</f>
        <v>0.97</v>
      </c>
      <c r="AP39" s="41">
        <f>ROUND(ROUND(ROUND(Q36*AB39,0)*$AE$44,0)*AO39,0)</f>
        <v>436</v>
      </c>
      <c r="AQ39" s="53"/>
    </row>
    <row r="40" spans="1:43" ht="16.5" customHeight="1">
      <c r="A40" s="14">
        <v>54</v>
      </c>
      <c r="B40" s="152">
        <v>9461</v>
      </c>
      <c r="C40" s="80" t="s">
        <v>1943</v>
      </c>
      <c r="D40" s="634"/>
      <c r="E40" s="303" t="s">
        <v>1803</v>
      </c>
      <c r="F40" s="464"/>
      <c r="G40" s="464"/>
      <c r="H40" s="154"/>
      <c r="I40" s="154"/>
      <c r="J40" s="154"/>
      <c r="K40" s="154"/>
      <c r="L40" s="155"/>
      <c r="M40" s="57" t="s">
        <v>690</v>
      </c>
      <c r="N40" s="283"/>
      <c r="O40" s="283"/>
      <c r="P40" s="283"/>
      <c r="Q40" s="616">
        <f>'地域福祉施設'!Q40</f>
        <v>733</v>
      </c>
      <c r="R40" s="616"/>
      <c r="S40" s="10" t="s">
        <v>1249</v>
      </c>
      <c r="T40" s="283"/>
      <c r="U40" s="128"/>
      <c r="V40" s="2"/>
      <c r="W40" s="2"/>
      <c r="X40" s="2"/>
      <c r="Y40" s="2"/>
      <c r="Z40" s="2"/>
      <c r="AA40" s="5"/>
      <c r="AB40" s="5"/>
      <c r="AC40" s="5"/>
      <c r="AD40" s="658"/>
      <c r="AE40" s="659"/>
      <c r="AF40" s="660"/>
      <c r="AG40" s="180"/>
      <c r="AH40" s="180"/>
      <c r="AI40" s="307"/>
      <c r="AJ40" s="307"/>
      <c r="AK40" s="307"/>
      <c r="AL40" s="307"/>
      <c r="AM40" s="307"/>
      <c r="AN40" s="161"/>
      <c r="AO40" s="161"/>
      <c r="AP40" s="41">
        <f>ROUND(Q40*$AE$44,0)</f>
        <v>513</v>
      </c>
      <c r="AQ40" s="53"/>
    </row>
    <row r="41" spans="1:43" ht="17.25" customHeight="1">
      <c r="A41" s="14">
        <v>54</v>
      </c>
      <c r="B41" s="152">
        <v>9503</v>
      </c>
      <c r="C41" s="114" t="s">
        <v>1944</v>
      </c>
      <c r="D41" s="634"/>
      <c r="E41" s="465"/>
      <c r="F41" s="464"/>
      <c r="G41" s="464"/>
      <c r="H41" s="154"/>
      <c r="I41" s="154"/>
      <c r="J41" s="154"/>
      <c r="K41" s="154"/>
      <c r="L41" s="155"/>
      <c r="M41" s="57"/>
      <c r="N41" s="283"/>
      <c r="O41" s="283"/>
      <c r="P41" s="283"/>
      <c r="Q41" s="380"/>
      <c r="R41" s="380"/>
      <c r="S41" s="10"/>
      <c r="T41" s="283"/>
      <c r="U41" s="130"/>
      <c r="V41" s="10"/>
      <c r="W41" s="10"/>
      <c r="X41" s="10"/>
      <c r="Y41" s="10"/>
      <c r="Z41" s="10"/>
      <c r="AA41" s="10"/>
      <c r="AB41" s="12"/>
      <c r="AC41" s="12"/>
      <c r="AD41" s="658"/>
      <c r="AE41" s="659"/>
      <c r="AF41" s="660"/>
      <c r="AG41" s="180" t="s">
        <v>1287</v>
      </c>
      <c r="AH41" s="180"/>
      <c r="AI41" s="307"/>
      <c r="AJ41" s="307"/>
      <c r="AK41" s="307"/>
      <c r="AL41" s="307"/>
      <c r="AM41" s="307"/>
      <c r="AN41" s="356" t="s">
        <v>1757</v>
      </c>
      <c r="AO41" s="161">
        <f>$AO$37</f>
        <v>0.97</v>
      </c>
      <c r="AP41" s="41">
        <f>ROUND(ROUND(Q40*$AE$44,0)*AO41,0)</f>
        <v>498</v>
      </c>
      <c r="AQ41" s="23"/>
    </row>
    <row r="42" spans="1:43" ht="16.5" customHeight="1">
      <c r="A42" s="14">
        <v>54</v>
      </c>
      <c r="B42" s="152">
        <v>9463</v>
      </c>
      <c r="C42" s="80" t="s">
        <v>1945</v>
      </c>
      <c r="D42" s="634"/>
      <c r="E42" s="465"/>
      <c r="F42" s="464"/>
      <c r="G42" s="464"/>
      <c r="H42" s="10"/>
      <c r="I42" s="10"/>
      <c r="J42" s="10"/>
      <c r="K42" s="10"/>
      <c r="L42" s="24"/>
      <c r="M42" s="57"/>
      <c r="N42" s="283"/>
      <c r="O42" s="283"/>
      <c r="P42" s="283"/>
      <c r="Q42" s="328"/>
      <c r="R42" s="328"/>
      <c r="S42" s="283"/>
      <c r="T42" s="283"/>
      <c r="U42" s="128" t="s">
        <v>1800</v>
      </c>
      <c r="V42" s="2"/>
      <c r="W42" s="21"/>
      <c r="X42" s="21"/>
      <c r="Y42" s="21"/>
      <c r="Z42" s="21"/>
      <c r="AA42" s="21"/>
      <c r="AB42" s="84"/>
      <c r="AC42" s="84"/>
      <c r="AD42" s="607"/>
      <c r="AE42" s="608"/>
      <c r="AF42" s="609"/>
      <c r="AG42" s="181"/>
      <c r="AH42" s="180"/>
      <c r="AI42" s="307"/>
      <c r="AJ42" s="307"/>
      <c r="AK42" s="307"/>
      <c r="AL42" s="307"/>
      <c r="AM42" s="307"/>
      <c r="AN42" s="533"/>
      <c r="AO42" s="533"/>
      <c r="AP42" s="41">
        <f>ROUND(ROUND(Q40*AB43,0)*$AE$44,0)</f>
        <v>498</v>
      </c>
      <c r="AQ42" s="53"/>
    </row>
    <row r="43" spans="1:43" ht="17.25" customHeight="1">
      <c r="A43" s="14">
        <v>54</v>
      </c>
      <c r="B43" s="152">
        <v>9504</v>
      </c>
      <c r="C43" s="114" t="s">
        <v>1946</v>
      </c>
      <c r="D43" s="634"/>
      <c r="E43" s="465"/>
      <c r="F43" s="464"/>
      <c r="G43" s="464"/>
      <c r="H43" s="10"/>
      <c r="I43" s="10"/>
      <c r="J43" s="10"/>
      <c r="K43" s="10"/>
      <c r="L43" s="24"/>
      <c r="M43" s="44"/>
      <c r="N43" s="25"/>
      <c r="O43" s="25"/>
      <c r="P43" s="25"/>
      <c r="Q43" s="329"/>
      <c r="R43" s="329"/>
      <c r="S43" s="25"/>
      <c r="T43" s="25"/>
      <c r="U43" s="129" t="s">
        <v>689</v>
      </c>
      <c r="V43" s="305"/>
      <c r="W43" s="25"/>
      <c r="X43" s="25"/>
      <c r="Y43" s="25"/>
      <c r="Z43" s="25"/>
      <c r="AA43" s="355" t="s">
        <v>1757</v>
      </c>
      <c r="AB43" s="574">
        <f>$AH$7</f>
        <v>0.97</v>
      </c>
      <c r="AC43" s="591"/>
      <c r="AD43" s="368"/>
      <c r="AE43" s="369"/>
      <c r="AF43" s="370"/>
      <c r="AG43" s="180" t="s">
        <v>1287</v>
      </c>
      <c r="AH43" s="180"/>
      <c r="AI43" s="307"/>
      <c r="AJ43" s="307"/>
      <c r="AK43" s="307"/>
      <c r="AL43" s="307"/>
      <c r="AM43" s="307"/>
      <c r="AN43" s="356" t="s">
        <v>1757</v>
      </c>
      <c r="AO43" s="161">
        <f>$AO$37</f>
        <v>0.97</v>
      </c>
      <c r="AP43" s="41">
        <f>ROUND(ROUND(ROUND(Q40*AB43,0)*$AE$44,0)*AO43,0)</f>
        <v>483</v>
      </c>
      <c r="AQ43" s="53"/>
    </row>
    <row r="44" spans="1:43" ht="16.5" customHeight="1">
      <c r="A44" s="14">
        <v>54</v>
      </c>
      <c r="B44" s="152">
        <v>9471</v>
      </c>
      <c r="C44" s="80" t="s">
        <v>1947</v>
      </c>
      <c r="D44" s="634"/>
      <c r="E44" s="465"/>
      <c r="F44" s="464"/>
      <c r="G44" s="464"/>
      <c r="H44" s="10"/>
      <c r="I44" s="10"/>
      <c r="J44" s="10"/>
      <c r="K44" s="10"/>
      <c r="L44" s="24"/>
      <c r="M44" s="57" t="s">
        <v>691</v>
      </c>
      <c r="N44" s="283"/>
      <c r="O44" s="283"/>
      <c r="P44" s="283"/>
      <c r="Q44" s="616">
        <f>'地域福祉施設'!Q44</f>
        <v>806</v>
      </c>
      <c r="R44" s="616"/>
      <c r="S44" s="10" t="s">
        <v>1249</v>
      </c>
      <c r="T44" s="283"/>
      <c r="U44" s="130"/>
      <c r="V44" s="10"/>
      <c r="W44" s="10"/>
      <c r="X44" s="10"/>
      <c r="Y44" s="10"/>
      <c r="Z44" s="10"/>
      <c r="AA44" s="12"/>
      <c r="AB44" s="12"/>
      <c r="AC44" s="12"/>
      <c r="AD44" s="127" t="s">
        <v>1757</v>
      </c>
      <c r="AE44" s="583">
        <f>$AM$14</f>
        <v>0.7</v>
      </c>
      <c r="AF44" s="584"/>
      <c r="AG44" s="180"/>
      <c r="AH44" s="180"/>
      <c r="AI44" s="307"/>
      <c r="AJ44" s="307"/>
      <c r="AK44" s="307"/>
      <c r="AL44" s="307"/>
      <c r="AM44" s="307"/>
      <c r="AN44" s="161"/>
      <c r="AO44" s="161"/>
      <c r="AP44" s="41">
        <f>ROUND(Q44*$AE$44,0)</f>
        <v>564</v>
      </c>
      <c r="AQ44" s="53"/>
    </row>
    <row r="45" spans="1:43" ht="17.25" customHeight="1">
      <c r="A45" s="14">
        <v>54</v>
      </c>
      <c r="B45" s="152">
        <v>9505</v>
      </c>
      <c r="C45" s="114" t="s">
        <v>1948</v>
      </c>
      <c r="D45" s="634"/>
      <c r="E45" s="465"/>
      <c r="F45" s="464"/>
      <c r="G45" s="464"/>
      <c r="H45" s="30"/>
      <c r="I45" s="469"/>
      <c r="J45" s="469"/>
      <c r="K45" s="469"/>
      <c r="L45" s="470"/>
      <c r="M45" s="57"/>
      <c r="N45" s="283"/>
      <c r="O45" s="283"/>
      <c r="P45" s="283"/>
      <c r="Q45" s="380"/>
      <c r="R45" s="380"/>
      <c r="S45" s="10"/>
      <c r="T45" s="283"/>
      <c r="U45" s="130"/>
      <c r="V45" s="10"/>
      <c r="W45" s="10"/>
      <c r="X45" s="10"/>
      <c r="Y45" s="10"/>
      <c r="Z45" s="10"/>
      <c r="AA45" s="10"/>
      <c r="AB45" s="12"/>
      <c r="AC45" s="12"/>
      <c r="AD45" s="28"/>
      <c r="AE45" s="10"/>
      <c r="AF45" s="24"/>
      <c r="AG45" s="180" t="s">
        <v>1287</v>
      </c>
      <c r="AH45" s="180"/>
      <c r="AI45" s="307"/>
      <c r="AJ45" s="307"/>
      <c r="AK45" s="307"/>
      <c r="AL45" s="307"/>
      <c r="AM45" s="307"/>
      <c r="AN45" s="356" t="s">
        <v>1757</v>
      </c>
      <c r="AO45" s="161">
        <f>$AO$37</f>
        <v>0.97</v>
      </c>
      <c r="AP45" s="41">
        <f>ROUND(ROUND(Q44*$AE$44,0)*AO45,0)</f>
        <v>547</v>
      </c>
      <c r="AQ45" s="23"/>
    </row>
    <row r="46" spans="1:43" ht="16.5" customHeight="1">
      <c r="A46" s="14">
        <v>54</v>
      </c>
      <c r="B46" s="152">
        <v>9473</v>
      </c>
      <c r="C46" s="80" t="s">
        <v>1949</v>
      </c>
      <c r="D46" s="634"/>
      <c r="E46" s="465"/>
      <c r="F46" s="464"/>
      <c r="G46" s="464"/>
      <c r="H46" s="283"/>
      <c r="I46" s="283"/>
      <c r="J46" s="283"/>
      <c r="K46" s="283"/>
      <c r="L46" s="284"/>
      <c r="M46" s="57"/>
      <c r="N46" s="283"/>
      <c r="O46" s="283"/>
      <c r="P46" s="283"/>
      <c r="Q46" s="328"/>
      <c r="R46" s="328"/>
      <c r="S46" s="283"/>
      <c r="T46" s="283"/>
      <c r="U46" s="128" t="s">
        <v>1800</v>
      </c>
      <c r="V46" s="2"/>
      <c r="W46" s="21"/>
      <c r="X46" s="21"/>
      <c r="Y46" s="21"/>
      <c r="Z46" s="21"/>
      <c r="AA46" s="21"/>
      <c r="AB46" s="84"/>
      <c r="AC46" s="84"/>
      <c r="AD46" s="57"/>
      <c r="AE46" s="283"/>
      <c r="AF46" s="284"/>
      <c r="AG46" s="181"/>
      <c r="AH46" s="180"/>
      <c r="AI46" s="307"/>
      <c r="AJ46" s="307"/>
      <c r="AK46" s="307"/>
      <c r="AL46" s="307"/>
      <c r="AM46" s="307"/>
      <c r="AN46" s="533"/>
      <c r="AO46" s="533"/>
      <c r="AP46" s="41">
        <f>ROUND(ROUND(Q44*AB47,0)*$AE$44,0)</f>
        <v>547</v>
      </c>
      <c r="AQ46" s="53"/>
    </row>
    <row r="47" spans="1:43" ht="17.25" customHeight="1">
      <c r="A47" s="14">
        <v>54</v>
      </c>
      <c r="B47" s="152">
        <v>9506</v>
      </c>
      <c r="C47" s="114" t="s">
        <v>1950</v>
      </c>
      <c r="D47" s="634"/>
      <c r="E47" s="465"/>
      <c r="F47" s="464"/>
      <c r="G47" s="464"/>
      <c r="H47" s="391"/>
      <c r="I47" s="391"/>
      <c r="J47" s="391"/>
      <c r="K47" s="391"/>
      <c r="L47" s="392"/>
      <c r="M47" s="44"/>
      <c r="N47" s="25"/>
      <c r="O47" s="25"/>
      <c r="P47" s="25"/>
      <c r="Q47" s="329"/>
      <c r="R47" s="329"/>
      <c r="S47" s="25"/>
      <c r="T47" s="25"/>
      <c r="U47" s="129" t="s">
        <v>689</v>
      </c>
      <c r="V47" s="305"/>
      <c r="W47" s="25"/>
      <c r="X47" s="25"/>
      <c r="Y47" s="25"/>
      <c r="Z47" s="25"/>
      <c r="AA47" s="355" t="s">
        <v>1757</v>
      </c>
      <c r="AB47" s="574">
        <f>$AH$7</f>
        <v>0.97</v>
      </c>
      <c r="AC47" s="591"/>
      <c r="AD47" s="303"/>
      <c r="AE47" s="30"/>
      <c r="AF47" s="401"/>
      <c r="AG47" s="180" t="s">
        <v>1287</v>
      </c>
      <c r="AH47" s="180"/>
      <c r="AI47" s="307"/>
      <c r="AJ47" s="307"/>
      <c r="AK47" s="307"/>
      <c r="AL47" s="307"/>
      <c r="AM47" s="307"/>
      <c r="AN47" s="356" t="s">
        <v>1757</v>
      </c>
      <c r="AO47" s="161">
        <f>$AO$37</f>
        <v>0.97</v>
      </c>
      <c r="AP47" s="41">
        <f>ROUND(ROUND(ROUND(Q44*AB47,0)*$AE$44,0)*AO47,0)</f>
        <v>531</v>
      </c>
      <c r="AQ47" s="53"/>
    </row>
    <row r="48" spans="1:43" ht="16.5" customHeight="1">
      <c r="A48" s="14">
        <v>54</v>
      </c>
      <c r="B48" s="152">
        <v>9481</v>
      </c>
      <c r="C48" s="80" t="s">
        <v>1951</v>
      </c>
      <c r="D48" s="634"/>
      <c r="E48" s="465"/>
      <c r="F48" s="464"/>
      <c r="G48" s="464"/>
      <c r="H48" s="283"/>
      <c r="I48" s="283"/>
      <c r="J48" s="283"/>
      <c r="K48" s="283"/>
      <c r="L48" s="284"/>
      <c r="M48" s="57" t="s">
        <v>692</v>
      </c>
      <c r="N48" s="283"/>
      <c r="O48" s="283"/>
      <c r="P48" s="283"/>
      <c r="Q48" s="616">
        <f>'地域福祉施設'!Q48</f>
        <v>876</v>
      </c>
      <c r="R48" s="616"/>
      <c r="S48" s="10" t="s">
        <v>1249</v>
      </c>
      <c r="T48" s="283"/>
      <c r="U48" s="130"/>
      <c r="V48" s="10"/>
      <c r="W48" s="10"/>
      <c r="X48" s="10"/>
      <c r="Y48" s="10"/>
      <c r="Z48" s="10"/>
      <c r="AA48" s="12"/>
      <c r="AB48" s="12"/>
      <c r="AC48" s="12"/>
      <c r="AD48" s="28"/>
      <c r="AE48" s="10"/>
      <c r="AF48" s="24"/>
      <c r="AG48" s="180"/>
      <c r="AH48" s="180"/>
      <c r="AI48" s="307"/>
      <c r="AJ48" s="307"/>
      <c r="AK48" s="307"/>
      <c r="AL48" s="307"/>
      <c r="AM48" s="307"/>
      <c r="AN48" s="161"/>
      <c r="AO48" s="161"/>
      <c r="AP48" s="41">
        <f>ROUND(Q48*$AE$44,0)</f>
        <v>613</v>
      </c>
      <c r="AQ48" s="53"/>
    </row>
    <row r="49" spans="1:43" ht="17.25" customHeight="1">
      <c r="A49" s="14">
        <v>54</v>
      </c>
      <c r="B49" s="152">
        <v>9507</v>
      </c>
      <c r="C49" s="114" t="s">
        <v>1952</v>
      </c>
      <c r="D49" s="634"/>
      <c r="E49" s="465"/>
      <c r="F49" s="464"/>
      <c r="G49" s="464"/>
      <c r="H49" s="30"/>
      <c r="I49" s="469"/>
      <c r="J49" s="469"/>
      <c r="K49" s="469"/>
      <c r="L49" s="470"/>
      <c r="M49" s="57"/>
      <c r="N49" s="283"/>
      <c r="O49" s="283"/>
      <c r="P49" s="283"/>
      <c r="Q49" s="380"/>
      <c r="R49" s="380"/>
      <c r="S49" s="10"/>
      <c r="T49" s="283"/>
      <c r="U49" s="130"/>
      <c r="V49" s="10"/>
      <c r="W49" s="10"/>
      <c r="X49" s="10"/>
      <c r="Y49" s="10"/>
      <c r="Z49" s="10"/>
      <c r="AA49" s="10"/>
      <c r="AB49" s="12"/>
      <c r="AC49" s="12"/>
      <c r="AD49" s="28"/>
      <c r="AE49" s="10"/>
      <c r="AF49" s="24"/>
      <c r="AG49" s="180" t="s">
        <v>1287</v>
      </c>
      <c r="AH49" s="180"/>
      <c r="AI49" s="307"/>
      <c r="AJ49" s="307"/>
      <c r="AK49" s="307"/>
      <c r="AL49" s="307"/>
      <c r="AM49" s="307"/>
      <c r="AN49" s="356" t="s">
        <v>1757</v>
      </c>
      <c r="AO49" s="161">
        <f>$AO$37</f>
        <v>0.97</v>
      </c>
      <c r="AP49" s="41">
        <f>ROUND(ROUND(Q48*$AE$44,0)*AO49,0)</f>
        <v>595</v>
      </c>
      <c r="AQ49" s="23"/>
    </row>
    <row r="50" spans="1:43" ht="16.5" customHeight="1">
      <c r="A50" s="14">
        <v>54</v>
      </c>
      <c r="B50" s="152">
        <v>9483</v>
      </c>
      <c r="C50" s="80" t="s">
        <v>1981</v>
      </c>
      <c r="D50" s="634"/>
      <c r="E50" s="465"/>
      <c r="F50" s="464"/>
      <c r="G50" s="464"/>
      <c r="H50" s="283"/>
      <c r="I50" s="283"/>
      <c r="J50" s="283"/>
      <c r="K50" s="283"/>
      <c r="L50" s="284"/>
      <c r="M50" s="57"/>
      <c r="N50" s="283"/>
      <c r="O50" s="283"/>
      <c r="P50" s="283"/>
      <c r="Q50" s="328"/>
      <c r="R50" s="328"/>
      <c r="S50" s="283"/>
      <c r="T50" s="283"/>
      <c r="U50" s="128" t="s">
        <v>1800</v>
      </c>
      <c r="V50" s="2"/>
      <c r="W50" s="21"/>
      <c r="X50" s="21"/>
      <c r="Y50" s="21"/>
      <c r="Z50" s="21"/>
      <c r="AA50" s="21"/>
      <c r="AB50" s="84"/>
      <c r="AC50" s="84"/>
      <c r="AD50" s="57"/>
      <c r="AE50" s="283"/>
      <c r="AF50" s="284"/>
      <c r="AG50" s="181"/>
      <c r="AH50" s="180"/>
      <c r="AI50" s="307"/>
      <c r="AJ50" s="307"/>
      <c r="AK50" s="307"/>
      <c r="AL50" s="307"/>
      <c r="AM50" s="307"/>
      <c r="AN50" s="533"/>
      <c r="AO50" s="533"/>
      <c r="AP50" s="41">
        <f>ROUND(ROUND(Q48*AB51,0)*$AE$44,0)</f>
        <v>595</v>
      </c>
      <c r="AQ50" s="53"/>
    </row>
    <row r="51" spans="1:43" ht="17.25" customHeight="1">
      <c r="A51" s="14">
        <v>54</v>
      </c>
      <c r="B51" s="152">
        <v>9508</v>
      </c>
      <c r="C51" s="114" t="s">
        <v>1982</v>
      </c>
      <c r="D51" s="634"/>
      <c r="E51" s="465"/>
      <c r="F51" s="464"/>
      <c r="G51" s="464"/>
      <c r="H51" s="391"/>
      <c r="I51" s="391"/>
      <c r="J51" s="391"/>
      <c r="K51" s="391"/>
      <c r="L51" s="392"/>
      <c r="M51" s="44"/>
      <c r="N51" s="25"/>
      <c r="O51" s="25"/>
      <c r="P51" s="25"/>
      <c r="Q51" s="329"/>
      <c r="R51" s="329"/>
      <c r="S51" s="25"/>
      <c r="T51" s="25"/>
      <c r="U51" s="129" t="s">
        <v>689</v>
      </c>
      <c r="V51" s="305"/>
      <c r="W51" s="25"/>
      <c r="X51" s="25"/>
      <c r="Y51" s="25"/>
      <c r="Z51" s="25"/>
      <c r="AA51" s="355" t="s">
        <v>1757</v>
      </c>
      <c r="AB51" s="574">
        <f>$AH$7</f>
        <v>0.97</v>
      </c>
      <c r="AC51" s="591"/>
      <c r="AD51" s="303"/>
      <c r="AE51" s="30"/>
      <c r="AF51" s="401"/>
      <c r="AG51" s="180" t="s">
        <v>1287</v>
      </c>
      <c r="AH51" s="180"/>
      <c r="AI51" s="307"/>
      <c r="AJ51" s="307"/>
      <c r="AK51" s="307"/>
      <c r="AL51" s="307"/>
      <c r="AM51" s="307"/>
      <c r="AN51" s="356" t="s">
        <v>1757</v>
      </c>
      <c r="AO51" s="161">
        <f>$AO$37</f>
        <v>0.97</v>
      </c>
      <c r="AP51" s="41">
        <f>ROUND(ROUND(ROUND(Q48*AB51,0)*$AE$44,0)*AO51,0)</f>
        <v>577</v>
      </c>
      <c r="AQ51" s="53"/>
    </row>
    <row r="52" spans="1:43" ht="16.5" customHeight="1">
      <c r="A52" s="14">
        <v>54</v>
      </c>
      <c r="B52" s="152">
        <v>9491</v>
      </c>
      <c r="C52" s="80" t="s">
        <v>1983</v>
      </c>
      <c r="D52" s="634"/>
      <c r="E52" s="465"/>
      <c r="F52" s="464"/>
      <c r="G52" s="464"/>
      <c r="H52" s="283"/>
      <c r="I52" s="283"/>
      <c r="J52" s="283"/>
      <c r="K52" s="283"/>
      <c r="L52" s="284"/>
      <c r="M52" s="57" t="s">
        <v>693</v>
      </c>
      <c r="N52" s="283"/>
      <c r="O52" s="283"/>
      <c r="P52" s="283"/>
      <c r="Q52" s="616">
        <f>'地域福祉施設'!Q52</f>
        <v>946</v>
      </c>
      <c r="R52" s="616"/>
      <c r="S52" s="10" t="s">
        <v>1249</v>
      </c>
      <c r="T52" s="283"/>
      <c r="U52" s="130"/>
      <c r="V52" s="10"/>
      <c r="W52" s="10"/>
      <c r="X52" s="10"/>
      <c r="Y52" s="10"/>
      <c r="Z52" s="10"/>
      <c r="AA52" s="12"/>
      <c r="AB52" s="12"/>
      <c r="AC52" s="12"/>
      <c r="AD52" s="28"/>
      <c r="AE52" s="10"/>
      <c r="AF52" s="24"/>
      <c r="AG52" s="180"/>
      <c r="AH52" s="180"/>
      <c r="AI52" s="307"/>
      <c r="AJ52" s="307"/>
      <c r="AK52" s="307"/>
      <c r="AL52" s="307"/>
      <c r="AM52" s="307"/>
      <c r="AN52" s="161"/>
      <c r="AO52" s="161"/>
      <c r="AP52" s="41">
        <f>ROUND(Q52*$AE$44,0)</f>
        <v>662</v>
      </c>
      <c r="AQ52" s="53"/>
    </row>
    <row r="53" spans="1:43" ht="17.25" customHeight="1">
      <c r="A53" s="14">
        <v>54</v>
      </c>
      <c r="B53" s="152">
        <v>9509</v>
      </c>
      <c r="C53" s="114" t="s">
        <v>1984</v>
      </c>
      <c r="D53" s="634"/>
      <c r="E53" s="465"/>
      <c r="F53" s="464"/>
      <c r="G53" s="464"/>
      <c r="H53" s="30"/>
      <c r="I53" s="469"/>
      <c r="J53" s="469"/>
      <c r="K53" s="469"/>
      <c r="L53" s="470"/>
      <c r="M53" s="57"/>
      <c r="N53" s="283"/>
      <c r="O53" s="283"/>
      <c r="P53" s="283"/>
      <c r="Q53" s="380"/>
      <c r="R53" s="380"/>
      <c r="S53" s="10"/>
      <c r="T53" s="283"/>
      <c r="U53" s="130"/>
      <c r="V53" s="10"/>
      <c r="W53" s="10"/>
      <c r="X53" s="10"/>
      <c r="Y53" s="10"/>
      <c r="Z53" s="10"/>
      <c r="AA53" s="10"/>
      <c r="AB53" s="12"/>
      <c r="AC53" s="12"/>
      <c r="AD53" s="28"/>
      <c r="AE53" s="10"/>
      <c r="AF53" s="24"/>
      <c r="AG53" s="180" t="s">
        <v>1287</v>
      </c>
      <c r="AH53" s="180"/>
      <c r="AI53" s="307"/>
      <c r="AJ53" s="307"/>
      <c r="AK53" s="307"/>
      <c r="AL53" s="307"/>
      <c r="AM53" s="307"/>
      <c r="AN53" s="356" t="s">
        <v>1757</v>
      </c>
      <c r="AO53" s="161">
        <f>$AO$37</f>
        <v>0.97</v>
      </c>
      <c r="AP53" s="41">
        <f>ROUND(ROUND(Q52*$AE$44,0)*AO53,0)</f>
        <v>642</v>
      </c>
      <c r="AQ53" s="23"/>
    </row>
    <row r="54" spans="1:43" ht="16.5" customHeight="1">
      <c r="A54" s="14">
        <v>54</v>
      </c>
      <c r="B54" s="152">
        <v>9493</v>
      </c>
      <c r="C54" s="80" t="s">
        <v>1001</v>
      </c>
      <c r="D54" s="634"/>
      <c r="E54" s="465"/>
      <c r="F54" s="464"/>
      <c r="G54" s="464"/>
      <c r="H54" s="283"/>
      <c r="I54" s="283"/>
      <c r="J54" s="283"/>
      <c r="K54" s="283"/>
      <c r="L54" s="284"/>
      <c r="M54" s="57"/>
      <c r="N54" s="283"/>
      <c r="O54" s="283"/>
      <c r="P54" s="283"/>
      <c r="Q54" s="328"/>
      <c r="R54" s="328"/>
      <c r="S54" s="283"/>
      <c r="T54" s="283"/>
      <c r="U54" s="128" t="s">
        <v>1800</v>
      </c>
      <c r="V54" s="2"/>
      <c r="W54" s="21"/>
      <c r="X54" s="21"/>
      <c r="Y54" s="21"/>
      <c r="Z54" s="21"/>
      <c r="AA54" s="21"/>
      <c r="AB54" s="84"/>
      <c r="AC54" s="84"/>
      <c r="AD54" s="57"/>
      <c r="AE54" s="283"/>
      <c r="AF54" s="284"/>
      <c r="AG54" s="181"/>
      <c r="AH54" s="180"/>
      <c r="AI54" s="307"/>
      <c r="AJ54" s="307"/>
      <c r="AK54" s="307"/>
      <c r="AL54" s="307"/>
      <c r="AM54" s="307"/>
      <c r="AN54" s="533"/>
      <c r="AO54" s="533"/>
      <c r="AP54" s="41">
        <f>ROUND(ROUND(Q52*AB55,0)*$AE$44,0)</f>
        <v>643</v>
      </c>
      <c r="AQ54" s="53"/>
    </row>
    <row r="55" spans="1:43" ht="17.25" customHeight="1">
      <c r="A55" s="14">
        <v>54</v>
      </c>
      <c r="B55" s="152">
        <v>9510</v>
      </c>
      <c r="C55" s="114" t="s">
        <v>1002</v>
      </c>
      <c r="D55" s="634"/>
      <c r="E55" s="465"/>
      <c r="F55" s="464"/>
      <c r="G55" s="464"/>
      <c r="H55" s="394"/>
      <c r="I55" s="394"/>
      <c r="J55" s="394"/>
      <c r="K55" s="394"/>
      <c r="L55" s="395"/>
      <c r="M55" s="44"/>
      <c r="N55" s="25"/>
      <c r="O55" s="25"/>
      <c r="P55" s="25"/>
      <c r="Q55" s="329"/>
      <c r="R55" s="329"/>
      <c r="S55" s="25"/>
      <c r="T55" s="25"/>
      <c r="U55" s="129" t="s">
        <v>689</v>
      </c>
      <c r="V55" s="305"/>
      <c r="W55" s="25"/>
      <c r="X55" s="25"/>
      <c r="Y55" s="25"/>
      <c r="Z55" s="25"/>
      <c r="AA55" s="355" t="s">
        <v>1757</v>
      </c>
      <c r="AB55" s="574">
        <f>$AH$7</f>
        <v>0.97</v>
      </c>
      <c r="AC55" s="591"/>
      <c r="AD55" s="303"/>
      <c r="AE55" s="30"/>
      <c r="AF55" s="401"/>
      <c r="AG55" s="180" t="s">
        <v>1287</v>
      </c>
      <c r="AH55" s="180"/>
      <c r="AI55" s="307"/>
      <c r="AJ55" s="307"/>
      <c r="AK55" s="307"/>
      <c r="AL55" s="307"/>
      <c r="AM55" s="307"/>
      <c r="AN55" s="356" t="s">
        <v>1757</v>
      </c>
      <c r="AO55" s="161">
        <f>$AO$37</f>
        <v>0.97</v>
      </c>
      <c r="AP55" s="41">
        <f>ROUND(ROUND(ROUND(Q52*AB55,0)*$AE$44,0)*AO55,0)</f>
        <v>624</v>
      </c>
      <c r="AQ55" s="53"/>
    </row>
    <row r="56" spans="1:43" ht="16.5" customHeight="1">
      <c r="A56" s="14">
        <v>54</v>
      </c>
      <c r="B56" s="152">
        <v>9455</v>
      </c>
      <c r="C56" s="80" t="s">
        <v>2001</v>
      </c>
      <c r="D56" s="634"/>
      <c r="E56" s="630" t="s">
        <v>694</v>
      </c>
      <c r="F56" s="631"/>
      <c r="G56" s="463"/>
      <c r="H56" s="118"/>
      <c r="I56" s="467"/>
      <c r="J56" s="467"/>
      <c r="K56" s="467"/>
      <c r="L56" s="468"/>
      <c r="M56" s="43" t="s">
        <v>1282</v>
      </c>
      <c r="N56" s="21"/>
      <c r="O56" s="21"/>
      <c r="P56" s="21"/>
      <c r="Q56" s="616">
        <f>'地域福祉施設'!Q56</f>
        <v>662</v>
      </c>
      <c r="R56" s="616"/>
      <c r="S56" s="2" t="s">
        <v>1249</v>
      </c>
      <c r="T56" s="21"/>
      <c r="U56" s="128"/>
      <c r="V56" s="2"/>
      <c r="W56" s="2"/>
      <c r="X56" s="2"/>
      <c r="Y56" s="2"/>
      <c r="Z56" s="2"/>
      <c r="AA56" s="2"/>
      <c r="AB56" s="5"/>
      <c r="AC56" s="5"/>
      <c r="AD56" s="28"/>
      <c r="AE56" s="10"/>
      <c r="AF56" s="24"/>
      <c r="AG56" s="180"/>
      <c r="AH56" s="180"/>
      <c r="AI56" s="307"/>
      <c r="AJ56" s="307"/>
      <c r="AK56" s="307"/>
      <c r="AL56" s="307"/>
      <c r="AM56" s="307"/>
      <c r="AN56" s="161"/>
      <c r="AO56" s="161"/>
      <c r="AP56" s="41">
        <f>ROUND(Q56*$AE$44,0)</f>
        <v>463</v>
      </c>
      <c r="AQ56" s="53"/>
    </row>
    <row r="57" spans="1:43" ht="17.25" customHeight="1">
      <c r="A57" s="14">
        <v>54</v>
      </c>
      <c r="B57" s="152">
        <v>9511</v>
      </c>
      <c r="C57" s="114" t="s">
        <v>2002</v>
      </c>
      <c r="D57" s="634"/>
      <c r="E57" s="610" t="s">
        <v>1961</v>
      </c>
      <c r="F57" s="627"/>
      <c r="G57" s="627"/>
      <c r="H57" s="627"/>
      <c r="I57" s="627"/>
      <c r="J57" s="627"/>
      <c r="K57" s="627"/>
      <c r="L57" s="612"/>
      <c r="M57" s="57"/>
      <c r="N57" s="283"/>
      <c r="O57" s="283"/>
      <c r="P57" s="283"/>
      <c r="Q57" s="380"/>
      <c r="R57" s="380"/>
      <c r="S57" s="10"/>
      <c r="T57" s="283"/>
      <c r="U57" s="130"/>
      <c r="V57" s="10"/>
      <c r="W57" s="10"/>
      <c r="X57" s="10"/>
      <c r="Y57" s="10"/>
      <c r="Z57" s="10"/>
      <c r="AA57" s="10"/>
      <c r="AB57" s="12"/>
      <c r="AC57" s="12"/>
      <c r="AD57" s="28"/>
      <c r="AE57" s="10"/>
      <c r="AF57" s="24"/>
      <c r="AG57" s="180" t="s">
        <v>1287</v>
      </c>
      <c r="AH57" s="180"/>
      <c r="AI57" s="307"/>
      <c r="AJ57" s="307"/>
      <c r="AK57" s="307"/>
      <c r="AL57" s="307"/>
      <c r="AM57" s="307"/>
      <c r="AN57" s="356" t="s">
        <v>1757</v>
      </c>
      <c r="AO57" s="161">
        <f>$AO$37</f>
        <v>0.97</v>
      </c>
      <c r="AP57" s="41">
        <f>ROUND(ROUND(Q56*$AE$44,0)*AO57,0)</f>
        <v>449</v>
      </c>
      <c r="AQ57" s="23"/>
    </row>
    <row r="58" spans="1:43" ht="16.5" customHeight="1">
      <c r="A58" s="14">
        <v>54</v>
      </c>
      <c r="B58" s="152">
        <v>9457</v>
      </c>
      <c r="C58" s="80" t="s">
        <v>2003</v>
      </c>
      <c r="D58" s="628"/>
      <c r="E58" s="610"/>
      <c r="F58" s="627"/>
      <c r="G58" s="627"/>
      <c r="H58" s="627"/>
      <c r="I58" s="627"/>
      <c r="J58" s="627"/>
      <c r="K58" s="627"/>
      <c r="L58" s="612"/>
      <c r="M58" s="57"/>
      <c r="N58" s="283"/>
      <c r="O58" s="283"/>
      <c r="P58" s="283"/>
      <c r="Q58" s="328"/>
      <c r="R58" s="328"/>
      <c r="S58" s="283"/>
      <c r="T58" s="283"/>
      <c r="U58" s="128" t="s">
        <v>1800</v>
      </c>
      <c r="V58" s="2"/>
      <c r="W58" s="21"/>
      <c r="X58" s="21"/>
      <c r="Y58" s="21"/>
      <c r="Z58" s="21"/>
      <c r="AA58" s="21"/>
      <c r="AB58" s="84"/>
      <c r="AC58" s="84"/>
      <c r="AD58" s="57"/>
      <c r="AE58" s="283"/>
      <c r="AF58" s="284"/>
      <c r="AG58" s="181"/>
      <c r="AH58" s="180"/>
      <c r="AI58" s="307"/>
      <c r="AJ58" s="307"/>
      <c r="AK58" s="307"/>
      <c r="AL58" s="307"/>
      <c r="AM58" s="307"/>
      <c r="AN58" s="533"/>
      <c r="AO58" s="533"/>
      <c r="AP58" s="41">
        <f>ROUND(ROUND(Q56*AB59,0)*$AE$44,0)</f>
        <v>449</v>
      </c>
      <c r="AQ58" s="53"/>
    </row>
    <row r="59" spans="1:43" ht="17.25" customHeight="1">
      <c r="A59" s="14">
        <v>54</v>
      </c>
      <c r="B59" s="152">
        <v>9512</v>
      </c>
      <c r="C59" s="114" t="s">
        <v>2004</v>
      </c>
      <c r="E59" s="610"/>
      <c r="F59" s="627"/>
      <c r="G59" s="627"/>
      <c r="H59" s="627"/>
      <c r="I59" s="627"/>
      <c r="J59" s="627"/>
      <c r="K59" s="627"/>
      <c r="L59" s="612"/>
      <c r="M59" s="44"/>
      <c r="N59" s="25"/>
      <c r="O59" s="25"/>
      <c r="P59" s="25"/>
      <c r="Q59" s="329"/>
      <c r="R59" s="329"/>
      <c r="S59" s="25"/>
      <c r="T59" s="25"/>
      <c r="U59" s="129" t="s">
        <v>689</v>
      </c>
      <c r="V59" s="305"/>
      <c r="W59" s="25"/>
      <c r="X59" s="25"/>
      <c r="Y59" s="25"/>
      <c r="Z59" s="25"/>
      <c r="AA59" s="355" t="s">
        <v>1757</v>
      </c>
      <c r="AB59" s="574">
        <f>$AH$7</f>
        <v>0.97</v>
      </c>
      <c r="AC59" s="591"/>
      <c r="AD59" s="303"/>
      <c r="AE59" s="30"/>
      <c r="AF59" s="401"/>
      <c r="AG59" s="180" t="s">
        <v>1287</v>
      </c>
      <c r="AH59" s="180"/>
      <c r="AI59" s="307"/>
      <c r="AJ59" s="307"/>
      <c r="AK59" s="307"/>
      <c r="AL59" s="307"/>
      <c r="AM59" s="307"/>
      <c r="AN59" s="356" t="s">
        <v>1757</v>
      </c>
      <c r="AO59" s="161">
        <f>$AO$37</f>
        <v>0.97</v>
      </c>
      <c r="AP59" s="41">
        <f>ROUND(ROUND(ROUND(Q56*AB59,0)*$AE$44,0)*AO59,0)</f>
        <v>436</v>
      </c>
      <c r="AQ59" s="53"/>
    </row>
    <row r="60" spans="1:43" ht="16.5" customHeight="1">
      <c r="A60" s="14">
        <v>54</v>
      </c>
      <c r="B60" s="152">
        <v>9465</v>
      </c>
      <c r="C60" s="80" t="s">
        <v>2005</v>
      </c>
      <c r="D60" s="115"/>
      <c r="E60" s="303" t="s">
        <v>1962</v>
      </c>
      <c r="F60" s="464"/>
      <c r="G60" s="464"/>
      <c r="H60" s="154"/>
      <c r="I60" s="154"/>
      <c r="J60" s="154"/>
      <c r="K60" s="154"/>
      <c r="L60" s="155"/>
      <c r="M60" s="57" t="s">
        <v>690</v>
      </c>
      <c r="N60" s="283"/>
      <c r="O60" s="283"/>
      <c r="P60" s="283"/>
      <c r="Q60" s="616">
        <f>'地域福祉施設'!Q60</f>
        <v>733</v>
      </c>
      <c r="R60" s="616"/>
      <c r="S60" s="10" t="s">
        <v>1249</v>
      </c>
      <c r="T60" s="283"/>
      <c r="U60" s="130"/>
      <c r="V60" s="10"/>
      <c r="W60" s="10"/>
      <c r="X60" s="10"/>
      <c r="Y60" s="10"/>
      <c r="Z60" s="10"/>
      <c r="AA60" s="12"/>
      <c r="AB60" s="12"/>
      <c r="AC60" s="12"/>
      <c r="AD60" s="28"/>
      <c r="AE60" s="10"/>
      <c r="AF60" s="24"/>
      <c r="AG60" s="180"/>
      <c r="AH60" s="180"/>
      <c r="AI60" s="307"/>
      <c r="AJ60" s="307"/>
      <c r="AK60" s="307"/>
      <c r="AL60" s="307"/>
      <c r="AM60" s="307"/>
      <c r="AN60" s="161"/>
      <c r="AO60" s="161"/>
      <c r="AP60" s="41">
        <f>ROUND(Q60*$AE$44,0)</f>
        <v>513</v>
      </c>
      <c r="AQ60" s="53"/>
    </row>
    <row r="61" spans="1:43" ht="17.25" customHeight="1">
      <c r="A61" s="14">
        <v>54</v>
      </c>
      <c r="B61" s="152">
        <v>9513</v>
      </c>
      <c r="C61" s="114" t="s">
        <v>2006</v>
      </c>
      <c r="E61" s="465"/>
      <c r="F61" s="464"/>
      <c r="G61" s="464"/>
      <c r="H61" s="154"/>
      <c r="I61" s="154"/>
      <c r="J61" s="154"/>
      <c r="K61" s="154"/>
      <c r="L61" s="155"/>
      <c r="M61" s="57"/>
      <c r="N61" s="283"/>
      <c r="O61" s="283"/>
      <c r="P61" s="283"/>
      <c r="Q61" s="380"/>
      <c r="R61" s="380"/>
      <c r="S61" s="10"/>
      <c r="T61" s="283"/>
      <c r="U61" s="130"/>
      <c r="V61" s="10"/>
      <c r="W61" s="10"/>
      <c r="X61" s="10"/>
      <c r="Y61" s="10"/>
      <c r="Z61" s="10"/>
      <c r="AA61" s="10"/>
      <c r="AB61" s="12"/>
      <c r="AC61" s="12"/>
      <c r="AD61" s="28"/>
      <c r="AE61" s="10"/>
      <c r="AF61" s="24"/>
      <c r="AG61" s="180" t="s">
        <v>1287</v>
      </c>
      <c r="AH61" s="180"/>
      <c r="AI61" s="307"/>
      <c r="AJ61" s="307"/>
      <c r="AK61" s="307"/>
      <c r="AL61" s="307"/>
      <c r="AM61" s="307"/>
      <c r="AN61" s="356" t="s">
        <v>1757</v>
      </c>
      <c r="AO61" s="161">
        <f>$AO$37</f>
        <v>0.97</v>
      </c>
      <c r="AP61" s="41">
        <f>ROUND(ROUND(Q60*$AE$44,0)*AO61,0)</f>
        <v>498</v>
      </c>
      <c r="AQ61" s="23"/>
    </row>
    <row r="62" spans="1:43" ht="16.5" customHeight="1">
      <c r="A62" s="14">
        <v>54</v>
      </c>
      <c r="B62" s="152">
        <v>9467</v>
      </c>
      <c r="C62" s="80" t="s">
        <v>2007</v>
      </c>
      <c r="D62" s="115"/>
      <c r="E62" s="465"/>
      <c r="F62" s="464"/>
      <c r="G62" s="464"/>
      <c r="H62" s="391"/>
      <c r="I62" s="391"/>
      <c r="J62" s="391"/>
      <c r="K62" s="391"/>
      <c r="L62" s="392"/>
      <c r="M62" s="57"/>
      <c r="N62" s="283"/>
      <c r="O62" s="283"/>
      <c r="P62" s="283"/>
      <c r="Q62" s="328"/>
      <c r="R62" s="328"/>
      <c r="S62" s="283"/>
      <c r="T62" s="283"/>
      <c r="U62" s="128" t="s">
        <v>1800</v>
      </c>
      <c r="V62" s="2"/>
      <c r="W62" s="21"/>
      <c r="X62" s="21"/>
      <c r="Y62" s="21"/>
      <c r="Z62" s="21"/>
      <c r="AA62" s="21"/>
      <c r="AB62" s="84"/>
      <c r="AC62" s="84"/>
      <c r="AD62" s="57"/>
      <c r="AE62" s="283"/>
      <c r="AF62" s="284"/>
      <c r="AG62" s="181"/>
      <c r="AH62" s="180"/>
      <c r="AI62" s="307"/>
      <c r="AJ62" s="307"/>
      <c r="AK62" s="307"/>
      <c r="AL62" s="307"/>
      <c r="AM62" s="307"/>
      <c r="AN62" s="533"/>
      <c r="AO62" s="533"/>
      <c r="AP62" s="41">
        <f>ROUND(ROUND(Q60*AB63,0)*$AE$44,0)</f>
        <v>498</v>
      </c>
      <c r="AQ62" s="53"/>
    </row>
    <row r="63" spans="1:43" ht="17.25" customHeight="1">
      <c r="A63" s="14">
        <v>54</v>
      </c>
      <c r="B63" s="152">
        <v>9514</v>
      </c>
      <c r="C63" s="114" t="s">
        <v>2008</v>
      </c>
      <c r="E63" s="465"/>
      <c r="F63" s="464"/>
      <c r="G63" s="464"/>
      <c r="H63" s="308"/>
      <c r="I63" s="471"/>
      <c r="J63" s="471"/>
      <c r="K63" s="471"/>
      <c r="L63" s="472"/>
      <c r="M63" s="44"/>
      <c r="N63" s="25"/>
      <c r="O63" s="25"/>
      <c r="P63" s="25"/>
      <c r="Q63" s="329"/>
      <c r="R63" s="329"/>
      <c r="S63" s="25"/>
      <c r="T63" s="25"/>
      <c r="U63" s="129" t="s">
        <v>689</v>
      </c>
      <c r="V63" s="305"/>
      <c r="W63" s="25"/>
      <c r="X63" s="25"/>
      <c r="Y63" s="25"/>
      <c r="Z63" s="25"/>
      <c r="AA63" s="355" t="s">
        <v>1757</v>
      </c>
      <c r="AB63" s="574">
        <f>$AH$7</f>
        <v>0.97</v>
      </c>
      <c r="AC63" s="591"/>
      <c r="AD63" s="303"/>
      <c r="AE63" s="30"/>
      <c r="AF63" s="401"/>
      <c r="AG63" s="180" t="s">
        <v>1287</v>
      </c>
      <c r="AH63" s="180"/>
      <c r="AI63" s="307"/>
      <c r="AJ63" s="307"/>
      <c r="AK63" s="307"/>
      <c r="AL63" s="307"/>
      <c r="AM63" s="307"/>
      <c r="AN63" s="356" t="s">
        <v>1757</v>
      </c>
      <c r="AO63" s="161">
        <f>$AO$37</f>
        <v>0.97</v>
      </c>
      <c r="AP63" s="41">
        <f>ROUND(ROUND(ROUND(Q60*AB63,0)*$AE$44,0)*AO63,0)</f>
        <v>483</v>
      </c>
      <c r="AQ63" s="53"/>
    </row>
    <row r="64" spans="1:43" ht="16.5" customHeight="1">
      <c r="A64" s="14">
        <v>54</v>
      </c>
      <c r="B64" s="152">
        <v>9475</v>
      </c>
      <c r="C64" s="80" t="s">
        <v>2009</v>
      </c>
      <c r="D64" s="115"/>
      <c r="E64" s="465"/>
      <c r="F64" s="464"/>
      <c r="G64" s="464"/>
      <c r="H64" s="471"/>
      <c r="I64" s="471"/>
      <c r="J64" s="471"/>
      <c r="K64" s="471"/>
      <c r="L64" s="472"/>
      <c r="M64" s="57" t="s">
        <v>691</v>
      </c>
      <c r="N64" s="283"/>
      <c r="O64" s="283"/>
      <c r="P64" s="283"/>
      <c r="Q64" s="616">
        <f>'地域福祉施設'!Q64</f>
        <v>806</v>
      </c>
      <c r="R64" s="616"/>
      <c r="S64" s="10" t="s">
        <v>1249</v>
      </c>
      <c r="T64" s="283"/>
      <c r="U64" s="130"/>
      <c r="V64" s="10"/>
      <c r="W64" s="10"/>
      <c r="X64" s="10"/>
      <c r="Y64" s="10"/>
      <c r="Z64" s="10"/>
      <c r="AA64" s="12"/>
      <c r="AB64" s="12"/>
      <c r="AC64" s="12"/>
      <c r="AD64" s="28"/>
      <c r="AE64" s="10"/>
      <c r="AF64" s="24"/>
      <c r="AG64" s="180"/>
      <c r="AH64" s="180"/>
      <c r="AI64" s="307"/>
      <c r="AJ64" s="307"/>
      <c r="AK64" s="307"/>
      <c r="AL64" s="307"/>
      <c r="AM64" s="307"/>
      <c r="AN64" s="161"/>
      <c r="AO64" s="161"/>
      <c r="AP64" s="41">
        <f>ROUND(Q64*$AE$44,0)</f>
        <v>564</v>
      </c>
      <c r="AQ64" s="53"/>
    </row>
    <row r="65" spans="1:43" ht="17.25" customHeight="1">
      <c r="A65" s="14">
        <v>54</v>
      </c>
      <c r="B65" s="152">
        <v>9515</v>
      </c>
      <c r="C65" s="114" t="s">
        <v>2010</v>
      </c>
      <c r="E65" s="465"/>
      <c r="F65" s="464"/>
      <c r="G65" s="464"/>
      <c r="H65" s="30"/>
      <c r="I65" s="469"/>
      <c r="J65" s="469"/>
      <c r="K65" s="469"/>
      <c r="L65" s="470"/>
      <c r="M65" s="57"/>
      <c r="N65" s="283"/>
      <c r="O65" s="283"/>
      <c r="P65" s="283"/>
      <c r="Q65" s="380"/>
      <c r="R65" s="380"/>
      <c r="S65" s="10"/>
      <c r="T65" s="283"/>
      <c r="U65" s="130"/>
      <c r="V65" s="10"/>
      <c r="W65" s="10"/>
      <c r="X65" s="10"/>
      <c r="Y65" s="10"/>
      <c r="Z65" s="10"/>
      <c r="AA65" s="10"/>
      <c r="AB65" s="12"/>
      <c r="AC65" s="12"/>
      <c r="AD65" s="28"/>
      <c r="AE65" s="10"/>
      <c r="AF65" s="24"/>
      <c r="AG65" s="180" t="s">
        <v>1287</v>
      </c>
      <c r="AH65" s="180"/>
      <c r="AI65" s="307"/>
      <c r="AJ65" s="307"/>
      <c r="AK65" s="307"/>
      <c r="AL65" s="307"/>
      <c r="AM65" s="307"/>
      <c r="AN65" s="356" t="s">
        <v>1757</v>
      </c>
      <c r="AO65" s="161">
        <f>$AO$37</f>
        <v>0.97</v>
      </c>
      <c r="AP65" s="41">
        <f>ROUND(ROUND(Q64*$AE$44,0)*AO65,0)</f>
        <v>547</v>
      </c>
      <c r="AQ65" s="23"/>
    </row>
    <row r="66" spans="1:43" ht="16.5" customHeight="1">
      <c r="A66" s="14">
        <v>54</v>
      </c>
      <c r="B66" s="152">
        <v>9477</v>
      </c>
      <c r="C66" s="80" t="s">
        <v>2011</v>
      </c>
      <c r="D66" s="115"/>
      <c r="E66" s="465"/>
      <c r="F66" s="464"/>
      <c r="G66" s="464"/>
      <c r="H66" s="283"/>
      <c r="I66" s="283"/>
      <c r="J66" s="283"/>
      <c r="K66" s="283"/>
      <c r="L66" s="284"/>
      <c r="M66" s="57"/>
      <c r="N66" s="283"/>
      <c r="O66" s="283"/>
      <c r="P66" s="283"/>
      <c r="Q66" s="328"/>
      <c r="R66" s="328"/>
      <c r="S66" s="283"/>
      <c r="T66" s="283"/>
      <c r="U66" s="128" t="s">
        <v>1800</v>
      </c>
      <c r="V66" s="2"/>
      <c r="W66" s="21"/>
      <c r="X66" s="21"/>
      <c r="Y66" s="21"/>
      <c r="Z66" s="21"/>
      <c r="AA66" s="21"/>
      <c r="AB66" s="84"/>
      <c r="AC66" s="84"/>
      <c r="AD66" s="57"/>
      <c r="AE66" s="283"/>
      <c r="AF66" s="284"/>
      <c r="AG66" s="181"/>
      <c r="AH66" s="180"/>
      <c r="AI66" s="307"/>
      <c r="AJ66" s="307"/>
      <c r="AK66" s="307"/>
      <c r="AL66" s="307"/>
      <c r="AM66" s="307"/>
      <c r="AN66" s="533"/>
      <c r="AO66" s="533"/>
      <c r="AP66" s="41">
        <f>ROUND(ROUND(Q64*AB67,0)*$AE$44,0)</f>
        <v>547</v>
      </c>
      <c r="AQ66" s="53"/>
    </row>
    <row r="67" spans="1:43" ht="17.25" customHeight="1">
      <c r="A67" s="14">
        <v>54</v>
      </c>
      <c r="B67" s="152">
        <v>9516</v>
      </c>
      <c r="C67" s="114" t="s">
        <v>2012</v>
      </c>
      <c r="E67" s="465"/>
      <c r="F67" s="464"/>
      <c r="G67" s="464"/>
      <c r="H67" s="391"/>
      <c r="I67" s="391"/>
      <c r="J67" s="391"/>
      <c r="K67" s="391"/>
      <c r="L67" s="392"/>
      <c r="M67" s="44"/>
      <c r="N67" s="25"/>
      <c r="O67" s="25"/>
      <c r="P67" s="25"/>
      <c r="Q67" s="329"/>
      <c r="R67" s="329"/>
      <c r="S67" s="25"/>
      <c r="T67" s="25"/>
      <c r="U67" s="129" t="s">
        <v>689</v>
      </c>
      <c r="V67" s="305"/>
      <c r="W67" s="25"/>
      <c r="X67" s="25"/>
      <c r="Y67" s="25"/>
      <c r="Z67" s="25"/>
      <c r="AA67" s="355" t="s">
        <v>1757</v>
      </c>
      <c r="AB67" s="574">
        <f>$AH$7</f>
        <v>0.97</v>
      </c>
      <c r="AC67" s="591"/>
      <c r="AD67" s="303"/>
      <c r="AE67" s="30"/>
      <c r="AF67" s="401"/>
      <c r="AG67" s="180" t="s">
        <v>1287</v>
      </c>
      <c r="AH67" s="180"/>
      <c r="AI67" s="307"/>
      <c r="AJ67" s="307"/>
      <c r="AK67" s="307"/>
      <c r="AL67" s="307"/>
      <c r="AM67" s="307"/>
      <c r="AN67" s="356" t="s">
        <v>1757</v>
      </c>
      <c r="AO67" s="161">
        <f>$AO$37</f>
        <v>0.97</v>
      </c>
      <c r="AP67" s="41">
        <f>ROUND(ROUND(ROUND(Q64*AB67,0)*$AE$44,0)*AO67,0)</f>
        <v>531</v>
      </c>
      <c r="AQ67" s="53"/>
    </row>
    <row r="68" spans="1:43" ht="16.5" customHeight="1">
      <c r="A68" s="14">
        <v>54</v>
      </c>
      <c r="B68" s="152">
        <v>9485</v>
      </c>
      <c r="C68" s="80" t="s">
        <v>2013</v>
      </c>
      <c r="D68" s="115"/>
      <c r="E68" s="465"/>
      <c r="F68" s="464"/>
      <c r="G68" s="464"/>
      <c r="H68" s="283"/>
      <c r="I68" s="283"/>
      <c r="J68" s="283"/>
      <c r="K68" s="283"/>
      <c r="L68" s="284"/>
      <c r="M68" s="57" t="s">
        <v>692</v>
      </c>
      <c r="N68" s="283"/>
      <c r="O68" s="283"/>
      <c r="P68" s="283"/>
      <c r="Q68" s="616">
        <f>'地域福祉施設'!Q68</f>
        <v>876</v>
      </c>
      <c r="R68" s="616"/>
      <c r="S68" s="10" t="s">
        <v>1249</v>
      </c>
      <c r="T68" s="283"/>
      <c r="U68" s="130"/>
      <c r="V68" s="10"/>
      <c r="W68" s="10"/>
      <c r="X68" s="10"/>
      <c r="Y68" s="10"/>
      <c r="Z68" s="10"/>
      <c r="AA68" s="12"/>
      <c r="AB68" s="12"/>
      <c r="AC68" s="12"/>
      <c r="AD68" s="28"/>
      <c r="AE68" s="10"/>
      <c r="AF68" s="24"/>
      <c r="AG68" s="180"/>
      <c r="AH68" s="180"/>
      <c r="AI68" s="307"/>
      <c r="AJ68" s="307"/>
      <c r="AK68" s="307"/>
      <c r="AL68" s="307"/>
      <c r="AM68" s="307"/>
      <c r="AN68" s="161"/>
      <c r="AO68" s="161"/>
      <c r="AP68" s="41">
        <f>ROUND(Q68*$AE$44,0)</f>
        <v>613</v>
      </c>
      <c r="AQ68" s="53"/>
    </row>
    <row r="69" spans="1:43" ht="17.25" customHeight="1">
      <c r="A69" s="14">
        <v>54</v>
      </c>
      <c r="B69" s="152">
        <v>9517</v>
      </c>
      <c r="C69" s="114" t="s">
        <v>2014</v>
      </c>
      <c r="E69" s="465"/>
      <c r="F69" s="464"/>
      <c r="G69" s="464"/>
      <c r="H69" s="30"/>
      <c r="I69" s="469"/>
      <c r="J69" s="469"/>
      <c r="K69" s="469"/>
      <c r="L69" s="470"/>
      <c r="M69" s="57"/>
      <c r="N69" s="283"/>
      <c r="O69" s="283"/>
      <c r="P69" s="283"/>
      <c r="Q69" s="380"/>
      <c r="R69" s="380"/>
      <c r="S69" s="10"/>
      <c r="T69" s="283"/>
      <c r="U69" s="130"/>
      <c r="V69" s="10"/>
      <c r="W69" s="10"/>
      <c r="X69" s="10"/>
      <c r="Y69" s="10"/>
      <c r="Z69" s="10"/>
      <c r="AA69" s="10"/>
      <c r="AB69" s="12"/>
      <c r="AC69" s="12"/>
      <c r="AD69" s="28"/>
      <c r="AE69" s="10"/>
      <c r="AF69" s="24"/>
      <c r="AG69" s="180" t="s">
        <v>1287</v>
      </c>
      <c r="AH69" s="180"/>
      <c r="AI69" s="307"/>
      <c r="AJ69" s="307"/>
      <c r="AK69" s="307"/>
      <c r="AL69" s="307"/>
      <c r="AM69" s="307"/>
      <c r="AN69" s="356" t="s">
        <v>1757</v>
      </c>
      <c r="AO69" s="161">
        <f>$AO$37</f>
        <v>0.97</v>
      </c>
      <c r="AP69" s="41">
        <f>ROUND(ROUND(Q68*$AE$44,0)*AO69,0)</f>
        <v>595</v>
      </c>
      <c r="AQ69" s="23"/>
    </row>
    <row r="70" spans="1:43" ht="16.5" customHeight="1">
      <c r="A70" s="14">
        <v>54</v>
      </c>
      <c r="B70" s="152">
        <v>9487</v>
      </c>
      <c r="C70" s="80" t="s">
        <v>2015</v>
      </c>
      <c r="D70" s="115"/>
      <c r="E70" s="465"/>
      <c r="F70" s="464"/>
      <c r="G70" s="464"/>
      <c r="H70" s="283"/>
      <c r="I70" s="283"/>
      <c r="J70" s="283"/>
      <c r="K70" s="283"/>
      <c r="L70" s="284"/>
      <c r="M70" s="57"/>
      <c r="N70" s="283"/>
      <c r="O70" s="283"/>
      <c r="P70" s="283"/>
      <c r="Q70" s="328"/>
      <c r="R70" s="328"/>
      <c r="S70" s="283"/>
      <c r="T70" s="283"/>
      <c r="U70" s="128" t="s">
        <v>1800</v>
      </c>
      <c r="V70" s="2"/>
      <c r="W70" s="21"/>
      <c r="X70" s="21"/>
      <c r="Y70" s="21"/>
      <c r="Z70" s="21"/>
      <c r="AA70" s="21"/>
      <c r="AB70" s="84"/>
      <c r="AC70" s="84"/>
      <c r="AD70" s="57"/>
      <c r="AE70" s="283"/>
      <c r="AF70" s="284"/>
      <c r="AG70" s="181"/>
      <c r="AH70" s="180"/>
      <c r="AI70" s="307"/>
      <c r="AJ70" s="307"/>
      <c r="AK70" s="307"/>
      <c r="AL70" s="307"/>
      <c r="AM70" s="307"/>
      <c r="AN70" s="533"/>
      <c r="AO70" s="533"/>
      <c r="AP70" s="41">
        <f>ROUND(ROUND(Q68*AB71,0)*$AE$44,0)</f>
        <v>595</v>
      </c>
      <c r="AQ70" s="53"/>
    </row>
    <row r="71" spans="1:43" ht="17.25" customHeight="1">
      <c r="A71" s="14">
        <v>54</v>
      </c>
      <c r="B71" s="152">
        <v>9518</v>
      </c>
      <c r="C71" s="114" t="s">
        <v>2016</v>
      </c>
      <c r="E71" s="465"/>
      <c r="F71" s="464"/>
      <c r="G71" s="464"/>
      <c r="H71" s="391"/>
      <c r="I71" s="391"/>
      <c r="J71" s="391"/>
      <c r="K71" s="391"/>
      <c r="L71" s="392"/>
      <c r="M71" s="44"/>
      <c r="N71" s="25"/>
      <c r="O71" s="25"/>
      <c r="P71" s="25"/>
      <c r="Q71" s="329"/>
      <c r="R71" s="329"/>
      <c r="S71" s="25"/>
      <c r="T71" s="25"/>
      <c r="U71" s="129" t="s">
        <v>689</v>
      </c>
      <c r="V71" s="305"/>
      <c r="W71" s="25"/>
      <c r="X71" s="25"/>
      <c r="Y71" s="25"/>
      <c r="Z71" s="25"/>
      <c r="AA71" s="355" t="s">
        <v>1757</v>
      </c>
      <c r="AB71" s="574">
        <f>$AH$7</f>
        <v>0.97</v>
      </c>
      <c r="AC71" s="591"/>
      <c r="AD71" s="303"/>
      <c r="AE71" s="30"/>
      <c r="AF71" s="401"/>
      <c r="AG71" s="180" t="s">
        <v>1287</v>
      </c>
      <c r="AH71" s="180"/>
      <c r="AI71" s="307"/>
      <c r="AJ71" s="307"/>
      <c r="AK71" s="307"/>
      <c r="AL71" s="307"/>
      <c r="AM71" s="307"/>
      <c r="AN71" s="356" t="s">
        <v>1757</v>
      </c>
      <c r="AO71" s="161">
        <f>$AO$37</f>
        <v>0.97</v>
      </c>
      <c r="AP71" s="41">
        <f>ROUND(ROUND(ROUND(Q68*AB71,0)*$AE$44,0)*AO71,0)</f>
        <v>577</v>
      </c>
      <c r="AQ71" s="53"/>
    </row>
    <row r="72" spans="1:43" ht="16.5" customHeight="1">
      <c r="A72" s="14">
        <v>54</v>
      </c>
      <c r="B72" s="152">
        <v>9495</v>
      </c>
      <c r="C72" s="80" t="s">
        <v>2017</v>
      </c>
      <c r="D72" s="115"/>
      <c r="E72" s="465"/>
      <c r="F72" s="464"/>
      <c r="G72" s="464"/>
      <c r="H72" s="283"/>
      <c r="I72" s="283"/>
      <c r="J72" s="283"/>
      <c r="K72" s="283"/>
      <c r="L72" s="284"/>
      <c r="M72" s="57" t="s">
        <v>693</v>
      </c>
      <c r="N72" s="283"/>
      <c r="O72" s="283"/>
      <c r="P72" s="283"/>
      <c r="Q72" s="616">
        <f>'地域福祉施設'!Q72</f>
        <v>946</v>
      </c>
      <c r="R72" s="616"/>
      <c r="S72" s="10" t="s">
        <v>1249</v>
      </c>
      <c r="T72" s="283"/>
      <c r="U72" s="130"/>
      <c r="V72" s="10"/>
      <c r="W72" s="10"/>
      <c r="X72" s="10"/>
      <c r="Y72" s="10"/>
      <c r="Z72" s="10"/>
      <c r="AA72" s="12"/>
      <c r="AB72" s="12"/>
      <c r="AC72" s="12"/>
      <c r="AD72" s="28"/>
      <c r="AE72" s="10"/>
      <c r="AF72" s="24"/>
      <c r="AG72" s="180"/>
      <c r="AH72" s="180"/>
      <c r="AI72" s="307"/>
      <c r="AJ72" s="307"/>
      <c r="AK72" s="307"/>
      <c r="AL72" s="307"/>
      <c r="AM72" s="307"/>
      <c r="AN72" s="161"/>
      <c r="AO72" s="161"/>
      <c r="AP72" s="41">
        <f>ROUND(Q72*$AE$44,0)</f>
        <v>662</v>
      </c>
      <c r="AQ72" s="53"/>
    </row>
    <row r="73" spans="1:43" ht="17.25" customHeight="1">
      <c r="A73" s="14">
        <v>54</v>
      </c>
      <c r="B73" s="152">
        <v>9519</v>
      </c>
      <c r="C73" s="114" t="s">
        <v>2018</v>
      </c>
      <c r="E73" s="465"/>
      <c r="F73" s="464"/>
      <c r="G73" s="464"/>
      <c r="H73" s="30"/>
      <c r="I73" s="469"/>
      <c r="J73" s="469"/>
      <c r="K73" s="469"/>
      <c r="L73" s="470"/>
      <c r="M73" s="57"/>
      <c r="N73" s="283"/>
      <c r="O73" s="283"/>
      <c r="P73" s="283"/>
      <c r="Q73" s="380"/>
      <c r="R73" s="380"/>
      <c r="S73" s="10"/>
      <c r="T73" s="283"/>
      <c r="U73" s="130"/>
      <c r="V73" s="10"/>
      <c r="W73" s="10"/>
      <c r="X73" s="10"/>
      <c r="Y73" s="10"/>
      <c r="Z73" s="10"/>
      <c r="AA73" s="10"/>
      <c r="AB73" s="12"/>
      <c r="AC73" s="12"/>
      <c r="AD73" s="28"/>
      <c r="AE73" s="10"/>
      <c r="AF73" s="24"/>
      <c r="AG73" s="180" t="s">
        <v>1287</v>
      </c>
      <c r="AH73" s="180"/>
      <c r="AI73" s="307"/>
      <c r="AJ73" s="307"/>
      <c r="AK73" s="307"/>
      <c r="AL73" s="307"/>
      <c r="AM73" s="307"/>
      <c r="AN73" s="356" t="s">
        <v>1757</v>
      </c>
      <c r="AO73" s="161">
        <f>$AO$37</f>
        <v>0.97</v>
      </c>
      <c r="AP73" s="41">
        <f>ROUND(ROUND(Q72*$AE$44,0)*AO73,0)</f>
        <v>642</v>
      </c>
      <c r="AQ73" s="23"/>
    </row>
    <row r="74" spans="1:43" ht="16.5" customHeight="1">
      <c r="A74" s="14">
        <v>54</v>
      </c>
      <c r="B74" s="152">
        <v>9497</v>
      </c>
      <c r="C74" s="80" t="s">
        <v>2019</v>
      </c>
      <c r="D74" s="115"/>
      <c r="E74" s="465"/>
      <c r="F74" s="464"/>
      <c r="G74" s="464"/>
      <c r="H74" s="283"/>
      <c r="I74" s="283"/>
      <c r="J74" s="283"/>
      <c r="K74" s="283"/>
      <c r="L74" s="284"/>
      <c r="M74" s="57"/>
      <c r="N74" s="283"/>
      <c r="O74" s="283"/>
      <c r="P74" s="283"/>
      <c r="Q74" s="328"/>
      <c r="R74" s="328"/>
      <c r="S74" s="283"/>
      <c r="T74" s="283"/>
      <c r="U74" s="128" t="s">
        <v>1800</v>
      </c>
      <c r="V74" s="2"/>
      <c r="W74" s="21"/>
      <c r="X74" s="21"/>
      <c r="Y74" s="21"/>
      <c r="Z74" s="21"/>
      <c r="AA74" s="21"/>
      <c r="AB74" s="84"/>
      <c r="AC74" s="84"/>
      <c r="AD74" s="57"/>
      <c r="AE74" s="283"/>
      <c r="AF74" s="284"/>
      <c r="AG74" s="181"/>
      <c r="AH74" s="180"/>
      <c r="AI74" s="307"/>
      <c r="AJ74" s="307"/>
      <c r="AK74" s="307"/>
      <c r="AL74" s="307"/>
      <c r="AM74" s="307"/>
      <c r="AN74" s="533"/>
      <c r="AO74" s="533"/>
      <c r="AP74" s="41">
        <f>ROUND(ROUND(Q72*AB75,0)*$AE$44,0)</f>
        <v>643</v>
      </c>
      <c r="AQ74" s="53"/>
    </row>
    <row r="75" spans="1:43" ht="17.25" customHeight="1">
      <c r="A75" s="14">
        <v>54</v>
      </c>
      <c r="B75" s="152">
        <v>9520</v>
      </c>
      <c r="C75" s="114" t="s">
        <v>2020</v>
      </c>
      <c r="D75" s="443"/>
      <c r="E75" s="473"/>
      <c r="F75" s="474"/>
      <c r="G75" s="474"/>
      <c r="H75" s="394"/>
      <c r="I75" s="394"/>
      <c r="J75" s="394"/>
      <c r="K75" s="394"/>
      <c r="L75" s="395"/>
      <c r="M75" s="44"/>
      <c r="N75" s="25"/>
      <c r="O75" s="25"/>
      <c r="P75" s="25"/>
      <c r="Q75" s="329"/>
      <c r="R75" s="329"/>
      <c r="S75" s="25"/>
      <c r="T75" s="25"/>
      <c r="U75" s="129" t="s">
        <v>689</v>
      </c>
      <c r="V75" s="305"/>
      <c r="W75" s="25"/>
      <c r="X75" s="25"/>
      <c r="Y75" s="25"/>
      <c r="Z75" s="25"/>
      <c r="AA75" s="355" t="s">
        <v>1757</v>
      </c>
      <c r="AB75" s="574">
        <f>$AH$7</f>
        <v>0.97</v>
      </c>
      <c r="AC75" s="591"/>
      <c r="AD75" s="31"/>
      <c r="AE75" s="32"/>
      <c r="AF75" s="34"/>
      <c r="AG75" s="180" t="s">
        <v>1287</v>
      </c>
      <c r="AH75" s="180"/>
      <c r="AI75" s="307"/>
      <c r="AJ75" s="307"/>
      <c r="AK75" s="307"/>
      <c r="AL75" s="307"/>
      <c r="AM75" s="307"/>
      <c r="AN75" s="356" t="s">
        <v>1757</v>
      </c>
      <c r="AO75" s="274">
        <f>$AO$37</f>
        <v>0.97</v>
      </c>
      <c r="AP75" s="41">
        <f>ROUND(ROUND(ROUND(Q72*AB75,0)*$AE$44,0)*AO75,0)</f>
        <v>624</v>
      </c>
      <c r="AQ75" s="61"/>
    </row>
    <row r="76" spans="1:43" ht="18" customHeight="1">
      <c r="A76" s="14">
        <v>54</v>
      </c>
      <c r="B76" s="152">
        <v>9351</v>
      </c>
      <c r="C76" s="80" t="s">
        <v>2072</v>
      </c>
      <c r="D76" s="634" t="s">
        <v>177</v>
      </c>
      <c r="E76" s="109" t="s">
        <v>696</v>
      </c>
      <c r="F76" s="118"/>
      <c r="G76" s="429"/>
      <c r="H76" s="109" t="s">
        <v>2045</v>
      </c>
      <c r="I76" s="21"/>
      <c r="J76" s="21"/>
      <c r="K76" s="21"/>
      <c r="L76" s="89"/>
      <c r="M76" s="43" t="s">
        <v>1282</v>
      </c>
      <c r="N76" s="21"/>
      <c r="O76" s="21"/>
      <c r="P76" s="21"/>
      <c r="Q76" s="616">
        <f>'地域福祉施設'!Q76</f>
        <v>742</v>
      </c>
      <c r="R76" s="616"/>
      <c r="S76" s="2" t="s">
        <v>1249</v>
      </c>
      <c r="T76" s="21"/>
      <c r="U76" s="364"/>
      <c r="V76" s="307"/>
      <c r="W76" s="307"/>
      <c r="X76" s="307"/>
      <c r="Y76" s="307"/>
      <c r="Z76" s="307"/>
      <c r="AA76" s="307"/>
      <c r="AB76" s="307"/>
      <c r="AC76" s="307"/>
      <c r="AD76" s="157"/>
      <c r="AE76" s="307"/>
      <c r="AF76" s="307"/>
      <c r="AG76" s="148"/>
      <c r="AH76" s="307"/>
      <c r="AI76" s="307"/>
      <c r="AJ76" s="27"/>
      <c r="AK76" s="658" t="s">
        <v>1923</v>
      </c>
      <c r="AL76" s="659"/>
      <c r="AM76" s="659"/>
      <c r="AN76" s="661"/>
      <c r="AO76" s="662"/>
      <c r="AP76" s="41">
        <f>ROUND(Q76*$AM$84,0)</f>
        <v>519</v>
      </c>
      <c r="AQ76" s="29" t="s">
        <v>676</v>
      </c>
    </row>
    <row r="77" spans="1:43" ht="18" customHeight="1">
      <c r="A77" s="14">
        <v>54</v>
      </c>
      <c r="B77" s="152">
        <v>9353</v>
      </c>
      <c r="C77" s="80" t="s">
        <v>2073</v>
      </c>
      <c r="D77" s="634"/>
      <c r="E77" s="610" t="s">
        <v>1965</v>
      </c>
      <c r="F77" s="635"/>
      <c r="G77" s="636"/>
      <c r="H77" s="610" t="s">
        <v>1966</v>
      </c>
      <c r="I77" s="632"/>
      <c r="J77" s="632"/>
      <c r="K77" s="632"/>
      <c r="L77" s="557"/>
      <c r="M77" s="57"/>
      <c r="N77" s="283"/>
      <c r="O77" s="283"/>
      <c r="P77" s="283"/>
      <c r="Q77" s="328"/>
      <c r="R77" s="328"/>
      <c r="S77" s="283"/>
      <c r="T77" s="283"/>
      <c r="U77" s="182" t="s">
        <v>677</v>
      </c>
      <c r="V77" s="183"/>
      <c r="W77" s="183"/>
      <c r="X77" s="183"/>
      <c r="Y77" s="183"/>
      <c r="Z77" s="183"/>
      <c r="AA77" s="307"/>
      <c r="AB77" s="307"/>
      <c r="AC77" s="307"/>
      <c r="AD77" s="157"/>
      <c r="AE77" s="307"/>
      <c r="AF77" s="307"/>
      <c r="AG77" s="353" t="s">
        <v>1757</v>
      </c>
      <c r="AH77" s="530">
        <f>$AH$7</f>
        <v>0.97</v>
      </c>
      <c r="AI77" s="617"/>
      <c r="AJ77" s="27"/>
      <c r="AK77" s="658"/>
      <c r="AL77" s="659"/>
      <c r="AM77" s="659"/>
      <c r="AN77" s="661"/>
      <c r="AO77" s="662"/>
      <c r="AP77" s="41">
        <f>ROUND(ROUND(Q76*AH77,0)*$AM$84,0)</f>
        <v>504</v>
      </c>
      <c r="AQ77" s="53"/>
    </row>
    <row r="78" spans="1:43" ht="18" customHeight="1">
      <c r="A78" s="14">
        <v>54</v>
      </c>
      <c r="B78" s="152">
        <v>9361</v>
      </c>
      <c r="C78" s="80" t="s">
        <v>2074</v>
      </c>
      <c r="D78" s="634"/>
      <c r="E78" s="637"/>
      <c r="F78" s="635"/>
      <c r="G78" s="636"/>
      <c r="H78" s="633"/>
      <c r="I78" s="632"/>
      <c r="J78" s="632"/>
      <c r="K78" s="632"/>
      <c r="L78" s="557"/>
      <c r="M78" s="43" t="s">
        <v>678</v>
      </c>
      <c r="N78" s="21"/>
      <c r="O78" s="21"/>
      <c r="P78" s="21"/>
      <c r="Q78" s="616">
        <f>'地域福祉施設'!Q78</f>
        <v>808</v>
      </c>
      <c r="R78" s="616"/>
      <c r="S78" s="2" t="s">
        <v>1249</v>
      </c>
      <c r="T78" s="89"/>
      <c r="U78" s="364"/>
      <c r="V78" s="307"/>
      <c r="W78" s="307"/>
      <c r="X78" s="307"/>
      <c r="Y78" s="307"/>
      <c r="Z78" s="307"/>
      <c r="AA78" s="307"/>
      <c r="AB78" s="307"/>
      <c r="AC78" s="307"/>
      <c r="AD78" s="157"/>
      <c r="AE78" s="307"/>
      <c r="AF78" s="307"/>
      <c r="AG78" s="307"/>
      <c r="AH78" s="39"/>
      <c r="AI78" s="39"/>
      <c r="AJ78" s="27"/>
      <c r="AK78" s="658"/>
      <c r="AL78" s="659"/>
      <c r="AM78" s="659"/>
      <c r="AN78" s="661"/>
      <c r="AO78" s="662"/>
      <c r="AP78" s="41">
        <f>ROUND(Q78*$AM$84,0)</f>
        <v>566</v>
      </c>
      <c r="AQ78" s="53"/>
    </row>
    <row r="79" spans="1:43" ht="18" customHeight="1">
      <c r="A79" s="14">
        <v>54</v>
      </c>
      <c r="B79" s="152">
        <v>9363</v>
      </c>
      <c r="C79" s="80" t="s">
        <v>2075</v>
      </c>
      <c r="D79" s="634"/>
      <c r="E79" s="637"/>
      <c r="F79" s="635"/>
      <c r="G79" s="636"/>
      <c r="H79" s="633"/>
      <c r="I79" s="632"/>
      <c r="J79" s="632"/>
      <c r="K79" s="632"/>
      <c r="L79" s="557"/>
      <c r="M79" s="44"/>
      <c r="N79" s="25"/>
      <c r="O79" s="25"/>
      <c r="P79" s="25"/>
      <c r="Q79" s="329"/>
      <c r="R79" s="329"/>
      <c r="S79" s="25"/>
      <c r="T79" s="54"/>
      <c r="U79" s="182" t="s">
        <v>677</v>
      </c>
      <c r="V79" s="183"/>
      <c r="W79" s="183"/>
      <c r="X79" s="183"/>
      <c r="Y79" s="183"/>
      <c r="Z79" s="183"/>
      <c r="AA79" s="307"/>
      <c r="AB79" s="307"/>
      <c r="AC79" s="307"/>
      <c r="AD79" s="157"/>
      <c r="AE79" s="307"/>
      <c r="AF79" s="307"/>
      <c r="AG79" s="353" t="s">
        <v>1757</v>
      </c>
      <c r="AH79" s="530">
        <f>$AH$7</f>
        <v>0.97</v>
      </c>
      <c r="AI79" s="617"/>
      <c r="AJ79" s="27"/>
      <c r="AK79" s="658"/>
      <c r="AL79" s="659"/>
      <c r="AM79" s="659"/>
      <c r="AN79" s="661"/>
      <c r="AO79" s="662"/>
      <c r="AP79" s="41">
        <f>ROUND(ROUND(Q78*AH79,0)*$AM$84,0)</f>
        <v>549</v>
      </c>
      <c r="AQ79" s="53"/>
    </row>
    <row r="80" spans="1:43" ht="18" customHeight="1">
      <c r="A80" s="14">
        <v>54</v>
      </c>
      <c r="B80" s="152">
        <v>9371</v>
      </c>
      <c r="C80" s="80" t="s">
        <v>2076</v>
      </c>
      <c r="D80" s="634"/>
      <c r="E80" s="637"/>
      <c r="F80" s="635"/>
      <c r="G80" s="636"/>
      <c r="H80" s="57" t="s">
        <v>1283</v>
      </c>
      <c r="I80" s="283"/>
      <c r="J80" s="283"/>
      <c r="K80" s="283"/>
      <c r="L80" s="284"/>
      <c r="M80" s="57" t="s">
        <v>697</v>
      </c>
      <c r="N80" s="283"/>
      <c r="O80" s="283"/>
      <c r="P80" s="283"/>
      <c r="Q80" s="616">
        <f>'地域福祉施設'!Q80</f>
        <v>879</v>
      </c>
      <c r="R80" s="616"/>
      <c r="S80" s="10" t="s">
        <v>1249</v>
      </c>
      <c r="T80" s="283"/>
      <c r="U80" s="364"/>
      <c r="V80" s="307"/>
      <c r="W80" s="307"/>
      <c r="X80" s="307"/>
      <c r="Y80" s="307"/>
      <c r="Z80" s="307"/>
      <c r="AA80" s="307"/>
      <c r="AB80" s="307"/>
      <c r="AC80" s="307"/>
      <c r="AD80" s="157"/>
      <c r="AE80" s="307"/>
      <c r="AF80" s="307"/>
      <c r="AG80" s="307"/>
      <c r="AH80" s="39"/>
      <c r="AI80" s="39"/>
      <c r="AJ80" s="27"/>
      <c r="AK80" s="658"/>
      <c r="AL80" s="659"/>
      <c r="AM80" s="659"/>
      <c r="AN80" s="661"/>
      <c r="AO80" s="662"/>
      <c r="AP80" s="41">
        <f>ROUND(Q80*$AM$84,0)</f>
        <v>615</v>
      </c>
      <c r="AQ80" s="53"/>
    </row>
    <row r="81" spans="1:43" ht="18" customHeight="1">
      <c r="A81" s="14">
        <v>54</v>
      </c>
      <c r="B81" s="152">
        <v>9373</v>
      </c>
      <c r="C81" s="80" t="s">
        <v>2077</v>
      </c>
      <c r="D81" s="634"/>
      <c r="E81" s="637"/>
      <c r="F81" s="635"/>
      <c r="G81" s="636"/>
      <c r="H81" s="57"/>
      <c r="I81" s="283"/>
      <c r="J81" s="283"/>
      <c r="K81" s="283"/>
      <c r="L81" s="284"/>
      <c r="M81" s="57"/>
      <c r="N81" s="283"/>
      <c r="O81" s="283"/>
      <c r="P81" s="283"/>
      <c r="Q81" s="328"/>
      <c r="R81" s="328"/>
      <c r="S81" s="283"/>
      <c r="T81" s="283"/>
      <c r="U81" s="182" t="s">
        <v>698</v>
      </c>
      <c r="V81" s="183"/>
      <c r="W81" s="183"/>
      <c r="X81" s="183"/>
      <c r="Y81" s="183"/>
      <c r="Z81" s="183"/>
      <c r="AA81" s="307"/>
      <c r="AB81" s="307"/>
      <c r="AC81" s="307"/>
      <c r="AD81" s="157"/>
      <c r="AE81" s="307"/>
      <c r="AF81" s="307"/>
      <c r="AG81" s="353" t="s">
        <v>1757</v>
      </c>
      <c r="AH81" s="530">
        <f>$AH$7</f>
        <v>0.97</v>
      </c>
      <c r="AI81" s="617"/>
      <c r="AJ81" s="27"/>
      <c r="AK81" s="658"/>
      <c r="AL81" s="659"/>
      <c r="AM81" s="659"/>
      <c r="AN81" s="661"/>
      <c r="AO81" s="662"/>
      <c r="AP81" s="41">
        <f>ROUND(ROUND(Q80*AH81,0)*$AM$84,0)</f>
        <v>597</v>
      </c>
      <c r="AQ81" s="53"/>
    </row>
    <row r="82" spans="1:43" ht="18" customHeight="1">
      <c r="A82" s="14">
        <v>54</v>
      </c>
      <c r="B82" s="152">
        <v>9381</v>
      </c>
      <c r="C82" s="80" t="s">
        <v>2078</v>
      </c>
      <c r="D82" s="634"/>
      <c r="E82" s="431"/>
      <c r="F82" s="432"/>
      <c r="G82" s="433"/>
      <c r="H82" s="57"/>
      <c r="I82" s="283"/>
      <c r="J82" s="283"/>
      <c r="K82" s="283"/>
      <c r="L82" s="284"/>
      <c r="M82" s="43" t="s">
        <v>699</v>
      </c>
      <c r="N82" s="21"/>
      <c r="O82" s="21"/>
      <c r="P82" s="21"/>
      <c r="Q82" s="616">
        <f>'地域福祉施設'!Q82</f>
        <v>946</v>
      </c>
      <c r="R82" s="616"/>
      <c r="S82" s="2" t="s">
        <v>1249</v>
      </c>
      <c r="T82" s="89"/>
      <c r="U82" s="364"/>
      <c r="V82" s="307"/>
      <c r="W82" s="307"/>
      <c r="X82" s="307"/>
      <c r="Y82" s="307"/>
      <c r="Z82" s="307"/>
      <c r="AA82" s="307"/>
      <c r="AB82" s="307"/>
      <c r="AC82" s="307"/>
      <c r="AD82" s="157"/>
      <c r="AE82" s="307"/>
      <c r="AF82" s="307"/>
      <c r="AG82" s="307"/>
      <c r="AH82" s="39"/>
      <c r="AI82" s="39"/>
      <c r="AJ82" s="27"/>
      <c r="AK82" s="607"/>
      <c r="AL82" s="608"/>
      <c r="AM82" s="608"/>
      <c r="AN82" s="663"/>
      <c r="AO82" s="664"/>
      <c r="AP82" s="41">
        <f>ROUND(Q82*$AM$84,0)</f>
        <v>662</v>
      </c>
      <c r="AQ82" s="53"/>
    </row>
    <row r="83" spans="1:43" ht="18" customHeight="1">
      <c r="A83" s="14">
        <v>54</v>
      </c>
      <c r="B83" s="152">
        <v>9383</v>
      </c>
      <c r="C83" s="80" t="s">
        <v>2079</v>
      </c>
      <c r="D83" s="634"/>
      <c r="E83" s="431"/>
      <c r="F83" s="432"/>
      <c r="G83" s="433"/>
      <c r="H83" s="57"/>
      <c r="I83" s="283"/>
      <c r="J83" s="283"/>
      <c r="K83" s="283"/>
      <c r="L83" s="284"/>
      <c r="M83" s="44"/>
      <c r="N83" s="25"/>
      <c r="O83" s="25"/>
      <c r="P83" s="25"/>
      <c r="Q83" s="329"/>
      <c r="R83" s="329"/>
      <c r="S83" s="25"/>
      <c r="T83" s="54"/>
      <c r="U83" s="182" t="s">
        <v>698</v>
      </c>
      <c r="V83" s="183"/>
      <c r="W83" s="183"/>
      <c r="X83" s="183"/>
      <c r="Y83" s="183"/>
      <c r="Z83" s="183"/>
      <c r="AA83" s="307"/>
      <c r="AB83" s="307"/>
      <c r="AC83" s="307"/>
      <c r="AD83" s="157"/>
      <c r="AE83" s="307"/>
      <c r="AF83" s="307"/>
      <c r="AG83" s="353" t="s">
        <v>1757</v>
      </c>
      <c r="AH83" s="530">
        <f>$AH$7</f>
        <v>0.97</v>
      </c>
      <c r="AI83" s="617"/>
      <c r="AJ83" s="27"/>
      <c r="AK83" s="28"/>
      <c r="AL83" s="10"/>
      <c r="AM83" s="10"/>
      <c r="AN83" s="12"/>
      <c r="AO83" s="175"/>
      <c r="AP83" s="41">
        <f>ROUND(ROUND(Q82*AH83,0)*$AM$84,0)</f>
        <v>643</v>
      </c>
      <c r="AQ83" s="53"/>
    </row>
    <row r="84" spans="1:43" ht="18" customHeight="1">
      <c r="A84" s="14">
        <v>54</v>
      </c>
      <c r="B84" s="152">
        <v>9391</v>
      </c>
      <c r="C84" s="80" t="s">
        <v>2080</v>
      </c>
      <c r="D84" s="634"/>
      <c r="E84" s="431"/>
      <c r="F84" s="432"/>
      <c r="G84" s="433"/>
      <c r="H84" s="57"/>
      <c r="I84" s="283"/>
      <c r="J84" s="283"/>
      <c r="K84" s="283"/>
      <c r="L84" s="284"/>
      <c r="M84" s="57" t="s">
        <v>700</v>
      </c>
      <c r="N84" s="283"/>
      <c r="O84" s="283"/>
      <c r="P84" s="283"/>
      <c r="Q84" s="616">
        <f>'地域福祉施設'!Q84</f>
        <v>1012</v>
      </c>
      <c r="R84" s="616"/>
      <c r="S84" s="10" t="s">
        <v>1249</v>
      </c>
      <c r="T84" s="283"/>
      <c r="U84" s="364"/>
      <c r="V84" s="307"/>
      <c r="W84" s="307"/>
      <c r="X84" s="307"/>
      <c r="Y84" s="307"/>
      <c r="Z84" s="307"/>
      <c r="AA84" s="307"/>
      <c r="AB84" s="307"/>
      <c r="AC84" s="307"/>
      <c r="AD84" s="157"/>
      <c r="AE84" s="307"/>
      <c r="AF84" s="307"/>
      <c r="AG84" s="307"/>
      <c r="AH84" s="39"/>
      <c r="AI84" s="39"/>
      <c r="AJ84" s="27"/>
      <c r="AK84" s="28"/>
      <c r="AL84" s="13" t="s">
        <v>1757</v>
      </c>
      <c r="AM84" s="583">
        <f>$AM$14</f>
        <v>0.7</v>
      </c>
      <c r="AN84" s="587"/>
      <c r="AO84" s="175"/>
      <c r="AP84" s="41">
        <f>ROUND(Q84*$AM$84,0)</f>
        <v>708</v>
      </c>
      <c r="AQ84" s="53"/>
    </row>
    <row r="85" spans="1:43" ht="18" customHeight="1">
      <c r="A85" s="14">
        <v>54</v>
      </c>
      <c r="B85" s="152">
        <v>9393</v>
      </c>
      <c r="C85" s="80" t="s">
        <v>2081</v>
      </c>
      <c r="D85" s="634"/>
      <c r="E85" s="431"/>
      <c r="F85" s="432"/>
      <c r="G85" s="433"/>
      <c r="H85" s="44"/>
      <c r="I85" s="283"/>
      <c r="J85" s="283"/>
      <c r="K85" s="283"/>
      <c r="L85" s="284"/>
      <c r="M85" s="57"/>
      <c r="N85" s="283"/>
      <c r="O85" s="283"/>
      <c r="P85" s="283"/>
      <c r="Q85" s="328"/>
      <c r="R85" s="328"/>
      <c r="S85" s="283"/>
      <c r="T85" s="283"/>
      <c r="U85" s="182" t="s">
        <v>698</v>
      </c>
      <c r="V85" s="183"/>
      <c r="W85" s="183"/>
      <c r="X85" s="183"/>
      <c r="Y85" s="183"/>
      <c r="Z85" s="183"/>
      <c r="AA85" s="307"/>
      <c r="AB85" s="307"/>
      <c r="AC85" s="307"/>
      <c r="AD85" s="157"/>
      <c r="AE85" s="307"/>
      <c r="AF85" s="307"/>
      <c r="AG85" s="353" t="s">
        <v>1757</v>
      </c>
      <c r="AH85" s="530">
        <f>$AH$7</f>
        <v>0.97</v>
      </c>
      <c r="AI85" s="617"/>
      <c r="AJ85" s="27"/>
      <c r="AK85" s="28"/>
      <c r="AL85" s="10"/>
      <c r="AM85" s="10"/>
      <c r="AN85" s="12"/>
      <c r="AO85" s="175"/>
      <c r="AP85" s="41">
        <f>ROUND(ROUND(Q84*AH85,0)*$AM$84,0)</f>
        <v>687</v>
      </c>
      <c r="AQ85" s="53"/>
    </row>
    <row r="86" spans="1:43" ht="18" customHeight="1">
      <c r="A86" s="14">
        <v>54</v>
      </c>
      <c r="B86" s="152">
        <v>9355</v>
      </c>
      <c r="C86" s="80" t="s">
        <v>1704</v>
      </c>
      <c r="D86" s="634"/>
      <c r="E86" s="162"/>
      <c r="F86" s="163"/>
      <c r="G86" s="284"/>
      <c r="H86" s="109" t="s">
        <v>701</v>
      </c>
      <c r="I86" s="21"/>
      <c r="J86" s="21"/>
      <c r="K86" s="21"/>
      <c r="L86" s="89"/>
      <c r="M86" s="43" t="s">
        <v>1282</v>
      </c>
      <c r="N86" s="21"/>
      <c r="O86" s="21"/>
      <c r="P86" s="21"/>
      <c r="Q86" s="616">
        <f>'地域福祉施設'!Q86</f>
        <v>793</v>
      </c>
      <c r="R86" s="616"/>
      <c r="S86" s="2" t="s">
        <v>1249</v>
      </c>
      <c r="T86" s="21"/>
      <c r="U86" s="364"/>
      <c r="V86" s="307"/>
      <c r="W86" s="307"/>
      <c r="X86" s="307"/>
      <c r="Y86" s="307"/>
      <c r="Z86" s="307"/>
      <c r="AA86" s="307"/>
      <c r="AB86" s="307"/>
      <c r="AC86" s="307"/>
      <c r="AD86" s="157"/>
      <c r="AE86" s="307"/>
      <c r="AF86" s="307"/>
      <c r="AG86" s="307"/>
      <c r="AH86" s="39"/>
      <c r="AI86" s="39"/>
      <c r="AJ86" s="27"/>
      <c r="AK86" s="28"/>
      <c r="AL86" s="10"/>
      <c r="AM86" s="10"/>
      <c r="AN86" s="12"/>
      <c r="AO86" s="175"/>
      <c r="AP86" s="41">
        <f>ROUND(Q86*$AM$84,0)</f>
        <v>555</v>
      </c>
      <c r="AQ86" s="53"/>
    </row>
    <row r="87" spans="1:43" ht="18" customHeight="1">
      <c r="A87" s="14">
        <v>54</v>
      </c>
      <c r="B87" s="152">
        <v>9357</v>
      </c>
      <c r="C87" s="80" t="s">
        <v>1705</v>
      </c>
      <c r="D87" s="634"/>
      <c r="E87" s="390"/>
      <c r="F87" s="391"/>
      <c r="G87" s="391"/>
      <c r="H87" s="610" t="s">
        <v>1586</v>
      </c>
      <c r="I87" s="632"/>
      <c r="J87" s="632"/>
      <c r="K87" s="632"/>
      <c r="L87" s="557"/>
      <c r="M87" s="57"/>
      <c r="N87" s="283"/>
      <c r="O87" s="283"/>
      <c r="P87" s="283"/>
      <c r="Q87" s="328"/>
      <c r="R87" s="328"/>
      <c r="S87" s="283"/>
      <c r="T87" s="283"/>
      <c r="U87" s="182" t="s">
        <v>677</v>
      </c>
      <c r="V87" s="183"/>
      <c r="W87" s="183"/>
      <c r="X87" s="183"/>
      <c r="Y87" s="183"/>
      <c r="Z87" s="183"/>
      <c r="AA87" s="307"/>
      <c r="AB87" s="307"/>
      <c r="AC87" s="307"/>
      <c r="AD87" s="157"/>
      <c r="AE87" s="307"/>
      <c r="AF87" s="307"/>
      <c r="AG87" s="353" t="s">
        <v>1757</v>
      </c>
      <c r="AH87" s="530">
        <f>$AH$7</f>
        <v>0.97</v>
      </c>
      <c r="AI87" s="617"/>
      <c r="AJ87" s="27"/>
      <c r="AK87" s="28"/>
      <c r="AL87" s="10"/>
      <c r="AM87" s="10"/>
      <c r="AN87" s="12"/>
      <c r="AO87" s="175"/>
      <c r="AP87" s="41">
        <f>ROUND(ROUND(Q86*AH87,0)*$AM$84,0)</f>
        <v>538</v>
      </c>
      <c r="AQ87" s="53"/>
    </row>
    <row r="88" spans="1:43" ht="18" customHeight="1">
      <c r="A88" s="14">
        <v>54</v>
      </c>
      <c r="B88" s="152">
        <v>9365</v>
      </c>
      <c r="C88" s="80" t="s">
        <v>1706</v>
      </c>
      <c r="D88" s="634"/>
      <c r="E88" s="390"/>
      <c r="F88" s="391"/>
      <c r="G88" s="391"/>
      <c r="H88" s="633"/>
      <c r="I88" s="632"/>
      <c r="J88" s="632"/>
      <c r="K88" s="632"/>
      <c r="L88" s="557"/>
      <c r="M88" s="43" t="s">
        <v>678</v>
      </c>
      <c r="N88" s="21"/>
      <c r="O88" s="21"/>
      <c r="P88" s="21"/>
      <c r="Q88" s="616">
        <f>'地域福祉施設'!Q88</f>
        <v>857</v>
      </c>
      <c r="R88" s="616"/>
      <c r="S88" s="2" t="s">
        <v>1249</v>
      </c>
      <c r="T88" s="89"/>
      <c r="U88" s="364"/>
      <c r="V88" s="307"/>
      <c r="W88" s="307"/>
      <c r="X88" s="307"/>
      <c r="Y88" s="307"/>
      <c r="Z88" s="307"/>
      <c r="AA88" s="307"/>
      <c r="AB88" s="307"/>
      <c r="AC88" s="307"/>
      <c r="AD88" s="157"/>
      <c r="AE88" s="307"/>
      <c r="AF88" s="307"/>
      <c r="AG88" s="307"/>
      <c r="AH88" s="39"/>
      <c r="AI88" s="39"/>
      <c r="AJ88" s="27"/>
      <c r="AK88" s="28"/>
      <c r="AL88" s="10"/>
      <c r="AM88" s="10"/>
      <c r="AN88" s="12"/>
      <c r="AO88" s="175"/>
      <c r="AP88" s="41">
        <f>ROUND(Q88*$AM$84,0)</f>
        <v>600</v>
      </c>
      <c r="AQ88" s="53"/>
    </row>
    <row r="89" spans="1:43" ht="18" customHeight="1">
      <c r="A89" s="14">
        <v>54</v>
      </c>
      <c r="B89" s="152">
        <v>9367</v>
      </c>
      <c r="C89" s="80" t="s">
        <v>1707</v>
      </c>
      <c r="D89" s="634"/>
      <c r="E89" s="57"/>
      <c r="F89" s="283"/>
      <c r="G89" s="283"/>
      <c r="H89" s="633"/>
      <c r="I89" s="632"/>
      <c r="J89" s="632"/>
      <c r="K89" s="632"/>
      <c r="L89" s="557"/>
      <c r="M89" s="44"/>
      <c r="N89" s="25"/>
      <c r="O89" s="25"/>
      <c r="P89" s="25"/>
      <c r="Q89" s="329"/>
      <c r="R89" s="329"/>
      <c r="S89" s="25"/>
      <c r="T89" s="54"/>
      <c r="U89" s="182" t="s">
        <v>677</v>
      </c>
      <c r="V89" s="183"/>
      <c r="W89" s="183"/>
      <c r="X89" s="183"/>
      <c r="Y89" s="183"/>
      <c r="Z89" s="183"/>
      <c r="AA89" s="307"/>
      <c r="AB89" s="307"/>
      <c r="AC89" s="307"/>
      <c r="AD89" s="157"/>
      <c r="AE89" s="307"/>
      <c r="AF89" s="307"/>
      <c r="AG89" s="353" t="s">
        <v>1757</v>
      </c>
      <c r="AH89" s="530">
        <f>$AH$7</f>
        <v>0.97</v>
      </c>
      <c r="AI89" s="617"/>
      <c r="AJ89" s="27"/>
      <c r="AK89" s="28"/>
      <c r="AL89" s="10"/>
      <c r="AM89" s="10"/>
      <c r="AN89" s="12"/>
      <c r="AO89" s="175"/>
      <c r="AP89" s="41">
        <f>ROUND(ROUND(Q88*AH89,0)*$AM$84,0)</f>
        <v>582</v>
      </c>
      <c r="AQ89" s="53"/>
    </row>
    <row r="90" spans="1:43" ht="18" customHeight="1">
      <c r="A90" s="14">
        <v>54</v>
      </c>
      <c r="B90" s="152">
        <v>9375</v>
      </c>
      <c r="C90" s="80" t="s">
        <v>1708</v>
      </c>
      <c r="D90" s="634"/>
      <c r="E90" s="81"/>
      <c r="F90" s="82"/>
      <c r="G90" s="82"/>
      <c r="H90" s="522" t="s">
        <v>684</v>
      </c>
      <c r="I90" s="511"/>
      <c r="J90" s="511"/>
      <c r="K90" s="511"/>
      <c r="L90" s="512"/>
      <c r="M90" s="57" t="s">
        <v>679</v>
      </c>
      <c r="N90" s="283"/>
      <c r="O90" s="283"/>
      <c r="P90" s="283"/>
      <c r="Q90" s="616">
        <f>'地域福祉施設'!Q90</f>
        <v>928</v>
      </c>
      <c r="R90" s="616"/>
      <c r="S90" s="10" t="s">
        <v>1249</v>
      </c>
      <c r="T90" s="283"/>
      <c r="U90" s="364"/>
      <c r="V90" s="307"/>
      <c r="W90" s="307"/>
      <c r="X90" s="307"/>
      <c r="Y90" s="307"/>
      <c r="Z90" s="307"/>
      <c r="AA90" s="307"/>
      <c r="AB90" s="307"/>
      <c r="AC90" s="307"/>
      <c r="AD90" s="157"/>
      <c r="AE90" s="307"/>
      <c r="AF90" s="307"/>
      <c r="AG90" s="307"/>
      <c r="AH90" s="39"/>
      <c r="AI90" s="39"/>
      <c r="AJ90" s="27"/>
      <c r="AK90" s="28"/>
      <c r="AL90" s="10"/>
      <c r="AM90" s="10"/>
      <c r="AN90" s="12"/>
      <c r="AO90" s="175"/>
      <c r="AP90" s="41">
        <f>ROUND(Q90*$AM$84,0)</f>
        <v>650</v>
      </c>
      <c r="AQ90" s="53"/>
    </row>
    <row r="91" spans="1:43" ht="18" customHeight="1">
      <c r="A91" s="14">
        <v>54</v>
      </c>
      <c r="B91" s="152">
        <v>9377</v>
      </c>
      <c r="C91" s="80" t="s">
        <v>1709</v>
      </c>
      <c r="D91" s="634"/>
      <c r="E91" s="81"/>
      <c r="F91" s="82"/>
      <c r="G91" s="82"/>
      <c r="H91" s="522"/>
      <c r="I91" s="511"/>
      <c r="J91" s="511"/>
      <c r="K91" s="511"/>
      <c r="L91" s="512"/>
      <c r="M91" s="57"/>
      <c r="N91" s="283"/>
      <c r="O91" s="283"/>
      <c r="P91" s="283"/>
      <c r="Q91" s="328"/>
      <c r="R91" s="328"/>
      <c r="S91" s="283"/>
      <c r="T91" s="283"/>
      <c r="U91" s="182" t="s">
        <v>677</v>
      </c>
      <c r="V91" s="183"/>
      <c r="W91" s="183"/>
      <c r="X91" s="183"/>
      <c r="Y91" s="183"/>
      <c r="Z91" s="183"/>
      <c r="AA91" s="307"/>
      <c r="AB91" s="307"/>
      <c r="AC91" s="307"/>
      <c r="AD91" s="157"/>
      <c r="AE91" s="307"/>
      <c r="AF91" s="307"/>
      <c r="AG91" s="353" t="s">
        <v>1757</v>
      </c>
      <c r="AH91" s="530">
        <f>$AH$7</f>
        <v>0.97</v>
      </c>
      <c r="AI91" s="617"/>
      <c r="AJ91" s="27"/>
      <c r="AK91" s="28"/>
      <c r="AL91" s="10"/>
      <c r="AM91" s="10"/>
      <c r="AN91" s="12"/>
      <c r="AO91" s="175"/>
      <c r="AP91" s="41">
        <f>ROUND(ROUND(Q90*AH91,0)*$AM$84,0)</f>
        <v>630</v>
      </c>
      <c r="AQ91" s="53"/>
    </row>
    <row r="92" spans="1:43" ht="18" customHeight="1">
      <c r="A92" s="14">
        <v>54</v>
      </c>
      <c r="B92" s="152">
        <v>9385</v>
      </c>
      <c r="C92" s="80" t="s">
        <v>1710</v>
      </c>
      <c r="D92" s="634"/>
      <c r="E92" s="81"/>
      <c r="F92" s="82"/>
      <c r="G92" s="82"/>
      <c r="H92" s="522"/>
      <c r="I92" s="511"/>
      <c r="J92" s="511"/>
      <c r="K92" s="511"/>
      <c r="L92" s="512"/>
      <c r="M92" s="43" t="s">
        <v>680</v>
      </c>
      <c r="N92" s="21"/>
      <c r="O92" s="21"/>
      <c r="P92" s="21"/>
      <c r="Q92" s="616">
        <f>'地域福祉施設'!Q92</f>
        <v>994</v>
      </c>
      <c r="R92" s="616"/>
      <c r="S92" s="2" t="s">
        <v>1249</v>
      </c>
      <c r="T92" s="89"/>
      <c r="U92" s="364"/>
      <c r="V92" s="307"/>
      <c r="W92" s="307"/>
      <c r="X92" s="307"/>
      <c r="Y92" s="307"/>
      <c r="Z92" s="307"/>
      <c r="AA92" s="307"/>
      <c r="AB92" s="307"/>
      <c r="AC92" s="307"/>
      <c r="AD92" s="157"/>
      <c r="AE92" s="307"/>
      <c r="AF92" s="307"/>
      <c r="AG92" s="307"/>
      <c r="AH92" s="39"/>
      <c r="AI92" s="39"/>
      <c r="AJ92" s="27"/>
      <c r="AK92" s="28"/>
      <c r="AL92" s="10"/>
      <c r="AM92" s="10"/>
      <c r="AN92" s="12"/>
      <c r="AO92" s="175"/>
      <c r="AP92" s="41">
        <f>ROUND(Q92*$AM$84,0)</f>
        <v>696</v>
      </c>
      <c r="AQ92" s="53"/>
    </row>
    <row r="93" spans="1:43" ht="18" customHeight="1">
      <c r="A93" s="14">
        <v>54</v>
      </c>
      <c r="B93" s="152">
        <v>9387</v>
      </c>
      <c r="C93" s="80" t="s">
        <v>1711</v>
      </c>
      <c r="D93" s="634"/>
      <c r="E93" s="81"/>
      <c r="F93" s="82"/>
      <c r="G93" s="82"/>
      <c r="H93" s="57"/>
      <c r="I93" s="283"/>
      <c r="J93" s="283"/>
      <c r="K93" s="283"/>
      <c r="L93" s="284"/>
      <c r="M93" s="44"/>
      <c r="N93" s="25"/>
      <c r="O93" s="25"/>
      <c r="P93" s="25"/>
      <c r="Q93" s="329"/>
      <c r="R93" s="329"/>
      <c r="S93" s="25"/>
      <c r="T93" s="54"/>
      <c r="U93" s="182" t="s">
        <v>677</v>
      </c>
      <c r="V93" s="183"/>
      <c r="W93" s="183"/>
      <c r="X93" s="183"/>
      <c r="Y93" s="183"/>
      <c r="Z93" s="183"/>
      <c r="AA93" s="307"/>
      <c r="AB93" s="307"/>
      <c r="AC93" s="307"/>
      <c r="AD93" s="157"/>
      <c r="AE93" s="307"/>
      <c r="AF93" s="307"/>
      <c r="AG93" s="353" t="s">
        <v>1757</v>
      </c>
      <c r="AH93" s="530">
        <f>$AH$7</f>
        <v>0.97</v>
      </c>
      <c r="AI93" s="617"/>
      <c r="AJ93" s="27"/>
      <c r="AK93" s="28"/>
      <c r="AL93" s="10"/>
      <c r="AM93" s="10"/>
      <c r="AN93" s="12"/>
      <c r="AO93" s="175"/>
      <c r="AP93" s="41">
        <f>ROUND(ROUND(Q92*AH93,0)*$AM$84,0)</f>
        <v>675</v>
      </c>
      <c r="AQ93" s="53"/>
    </row>
    <row r="94" spans="1:43" ht="18" customHeight="1">
      <c r="A94" s="14">
        <v>54</v>
      </c>
      <c r="B94" s="152">
        <v>9395</v>
      </c>
      <c r="C94" s="80" t="s">
        <v>1712</v>
      </c>
      <c r="D94" s="634"/>
      <c r="E94" s="81"/>
      <c r="F94" s="82"/>
      <c r="G94" s="82"/>
      <c r="H94" s="57"/>
      <c r="I94" s="283"/>
      <c r="J94" s="283"/>
      <c r="K94" s="283"/>
      <c r="L94" s="284"/>
      <c r="M94" s="57" t="s">
        <v>681</v>
      </c>
      <c r="N94" s="283"/>
      <c r="O94" s="283"/>
      <c r="P94" s="283"/>
      <c r="Q94" s="616">
        <f>'地域福祉施設'!Q94</f>
        <v>1059</v>
      </c>
      <c r="R94" s="616"/>
      <c r="S94" s="10" t="s">
        <v>1249</v>
      </c>
      <c r="T94" s="283"/>
      <c r="U94" s="364"/>
      <c r="V94" s="307"/>
      <c r="W94" s="307"/>
      <c r="X94" s="307"/>
      <c r="Y94" s="307"/>
      <c r="Z94" s="307"/>
      <c r="AA94" s="307"/>
      <c r="AB94" s="307"/>
      <c r="AC94" s="307"/>
      <c r="AD94" s="157"/>
      <c r="AE94" s="307"/>
      <c r="AF94" s="307"/>
      <c r="AG94" s="307"/>
      <c r="AH94" s="39"/>
      <c r="AI94" s="39"/>
      <c r="AJ94" s="27"/>
      <c r="AK94" s="28"/>
      <c r="AL94" s="10"/>
      <c r="AM94" s="10"/>
      <c r="AN94" s="12"/>
      <c r="AO94" s="175"/>
      <c r="AP94" s="41">
        <f>ROUND(Q94*$AM$84,0)</f>
        <v>741</v>
      </c>
      <c r="AQ94" s="53"/>
    </row>
    <row r="95" spans="1:43" ht="18" customHeight="1">
      <c r="A95" s="14">
        <v>54</v>
      </c>
      <c r="B95" s="152">
        <v>9397</v>
      </c>
      <c r="C95" s="80" t="s">
        <v>1713</v>
      </c>
      <c r="D95" s="628"/>
      <c r="E95" s="81"/>
      <c r="F95" s="82"/>
      <c r="G95" s="83"/>
      <c r="H95" s="44"/>
      <c r="I95" s="25"/>
      <c r="J95" s="25"/>
      <c r="K95" s="25"/>
      <c r="L95" s="54"/>
      <c r="M95" s="44"/>
      <c r="N95" s="25"/>
      <c r="O95" s="25"/>
      <c r="P95" s="25"/>
      <c r="Q95" s="329"/>
      <c r="R95" s="329"/>
      <c r="S95" s="25"/>
      <c r="T95" s="25"/>
      <c r="U95" s="182" t="s">
        <v>677</v>
      </c>
      <c r="V95" s="183"/>
      <c r="W95" s="183"/>
      <c r="X95" s="183"/>
      <c r="Y95" s="183"/>
      <c r="Z95" s="183"/>
      <c r="AA95" s="307"/>
      <c r="AB95" s="307"/>
      <c r="AC95" s="307"/>
      <c r="AD95" s="157"/>
      <c r="AE95" s="307"/>
      <c r="AF95" s="307"/>
      <c r="AG95" s="353" t="s">
        <v>1757</v>
      </c>
      <c r="AH95" s="530">
        <f>$AH$7</f>
        <v>0.97</v>
      </c>
      <c r="AI95" s="617"/>
      <c r="AJ95" s="27"/>
      <c r="AK95" s="28"/>
      <c r="AL95" s="10"/>
      <c r="AM95" s="10"/>
      <c r="AN95" s="12"/>
      <c r="AO95" s="175"/>
      <c r="AP95" s="41">
        <f>ROUND(ROUND(Q94*AH95,0)*$AM$84,0)</f>
        <v>719</v>
      </c>
      <c r="AQ95" s="53"/>
    </row>
    <row r="96" spans="1:43" ht="18" customHeight="1">
      <c r="A96" s="14">
        <v>54</v>
      </c>
      <c r="B96" s="152">
        <v>9211</v>
      </c>
      <c r="C96" s="80" t="s">
        <v>301</v>
      </c>
      <c r="D96" s="398"/>
      <c r="E96" s="162"/>
      <c r="F96" s="163"/>
      <c r="G96" s="284"/>
      <c r="H96" s="109" t="s">
        <v>998</v>
      </c>
      <c r="I96" s="21"/>
      <c r="J96" s="21"/>
      <c r="K96" s="21"/>
      <c r="L96" s="89"/>
      <c r="M96" s="43" t="s">
        <v>1282</v>
      </c>
      <c r="N96" s="21"/>
      <c r="O96" s="21"/>
      <c r="P96" s="21"/>
      <c r="Q96" s="616">
        <f>'地域福祉施設'!Q96</f>
        <v>784</v>
      </c>
      <c r="R96" s="616"/>
      <c r="S96" s="2" t="s">
        <v>1249</v>
      </c>
      <c r="T96" s="21"/>
      <c r="U96" s="364"/>
      <c r="V96" s="307"/>
      <c r="W96" s="307"/>
      <c r="X96" s="307"/>
      <c r="Y96" s="307"/>
      <c r="Z96" s="307"/>
      <c r="AA96" s="307"/>
      <c r="AB96" s="307"/>
      <c r="AC96" s="307"/>
      <c r="AD96" s="157"/>
      <c r="AE96" s="307"/>
      <c r="AF96" s="307"/>
      <c r="AG96" s="307"/>
      <c r="AH96" s="39"/>
      <c r="AI96" s="39"/>
      <c r="AJ96" s="27"/>
      <c r="AK96" s="28"/>
      <c r="AL96" s="10"/>
      <c r="AM96" s="10"/>
      <c r="AN96" s="12"/>
      <c r="AO96" s="175"/>
      <c r="AP96" s="41">
        <f>ROUND(Q96*$AM$84,0)</f>
        <v>549</v>
      </c>
      <c r="AQ96" s="53"/>
    </row>
    <row r="97" spans="1:43" ht="18" customHeight="1">
      <c r="A97" s="14">
        <v>54</v>
      </c>
      <c r="B97" s="152">
        <v>9212</v>
      </c>
      <c r="C97" s="80" t="s">
        <v>302</v>
      </c>
      <c r="D97" s="398"/>
      <c r="E97" s="390"/>
      <c r="F97" s="391"/>
      <c r="G97" s="391"/>
      <c r="H97" s="610" t="s">
        <v>1587</v>
      </c>
      <c r="I97" s="632"/>
      <c r="J97" s="632"/>
      <c r="K97" s="632"/>
      <c r="L97" s="557"/>
      <c r="M97" s="57"/>
      <c r="N97" s="283"/>
      <c r="O97" s="283"/>
      <c r="P97" s="283"/>
      <c r="Q97" s="328"/>
      <c r="R97" s="328"/>
      <c r="S97" s="283"/>
      <c r="T97" s="283"/>
      <c r="U97" s="182" t="s">
        <v>677</v>
      </c>
      <c r="V97" s="183"/>
      <c r="W97" s="183"/>
      <c r="X97" s="183"/>
      <c r="Y97" s="183"/>
      <c r="Z97" s="183"/>
      <c r="AA97" s="307"/>
      <c r="AB97" s="307"/>
      <c r="AC97" s="307"/>
      <c r="AD97" s="157"/>
      <c r="AE97" s="307"/>
      <c r="AF97" s="307"/>
      <c r="AG97" s="353" t="s">
        <v>1757</v>
      </c>
      <c r="AH97" s="530">
        <f>$AH$7</f>
        <v>0.97</v>
      </c>
      <c r="AI97" s="617"/>
      <c r="AJ97" s="27"/>
      <c r="AK97" s="28"/>
      <c r="AL97" s="10"/>
      <c r="AM97" s="10"/>
      <c r="AN97" s="12"/>
      <c r="AO97" s="175"/>
      <c r="AP97" s="41">
        <f>ROUND(ROUND(Q96*AH97,0)*$AM$84,0)</f>
        <v>532</v>
      </c>
      <c r="AQ97" s="53"/>
    </row>
    <row r="98" spans="1:43" ht="18" customHeight="1">
      <c r="A98" s="14">
        <v>54</v>
      </c>
      <c r="B98" s="152">
        <v>9213</v>
      </c>
      <c r="C98" s="80" t="s">
        <v>303</v>
      </c>
      <c r="D98" s="398"/>
      <c r="E98" s="390"/>
      <c r="F98" s="391"/>
      <c r="G98" s="391"/>
      <c r="H98" s="633"/>
      <c r="I98" s="632"/>
      <c r="J98" s="632"/>
      <c r="K98" s="632"/>
      <c r="L98" s="557"/>
      <c r="M98" s="43" t="s">
        <v>678</v>
      </c>
      <c r="N98" s="21"/>
      <c r="O98" s="21"/>
      <c r="P98" s="21"/>
      <c r="Q98" s="616">
        <f>'地域福祉施設'!Q98</f>
        <v>849</v>
      </c>
      <c r="R98" s="616"/>
      <c r="S98" s="2" t="s">
        <v>1249</v>
      </c>
      <c r="T98" s="89"/>
      <c r="U98" s="364"/>
      <c r="V98" s="307"/>
      <c r="W98" s="307"/>
      <c r="X98" s="307"/>
      <c r="Y98" s="307"/>
      <c r="Z98" s="307"/>
      <c r="AA98" s="307"/>
      <c r="AB98" s="307"/>
      <c r="AC98" s="307"/>
      <c r="AD98" s="157"/>
      <c r="AE98" s="307"/>
      <c r="AF98" s="307"/>
      <c r="AG98" s="307"/>
      <c r="AH98" s="39"/>
      <c r="AI98" s="39"/>
      <c r="AJ98" s="27"/>
      <c r="AK98" s="28"/>
      <c r="AL98" s="10"/>
      <c r="AM98" s="10"/>
      <c r="AN98" s="12"/>
      <c r="AO98" s="175"/>
      <c r="AP98" s="41">
        <f>ROUND(Q98*$AM$84,0)</f>
        <v>594</v>
      </c>
      <c r="AQ98" s="53"/>
    </row>
    <row r="99" spans="1:43" ht="18" customHeight="1">
      <c r="A99" s="14">
        <v>54</v>
      </c>
      <c r="B99" s="152">
        <v>9214</v>
      </c>
      <c r="C99" s="80" t="s">
        <v>304</v>
      </c>
      <c r="D99" s="398"/>
      <c r="E99" s="57"/>
      <c r="F99" s="283"/>
      <c r="G99" s="283"/>
      <c r="H99" s="633"/>
      <c r="I99" s="632"/>
      <c r="J99" s="632"/>
      <c r="K99" s="632"/>
      <c r="L99" s="557"/>
      <c r="M99" s="44"/>
      <c r="N99" s="25"/>
      <c r="O99" s="25"/>
      <c r="P99" s="25"/>
      <c r="Q99" s="329"/>
      <c r="R99" s="329"/>
      <c r="S99" s="25"/>
      <c r="T99" s="54"/>
      <c r="U99" s="182" t="s">
        <v>677</v>
      </c>
      <c r="V99" s="183"/>
      <c r="W99" s="183"/>
      <c r="X99" s="183"/>
      <c r="Y99" s="183"/>
      <c r="Z99" s="183"/>
      <c r="AA99" s="307"/>
      <c r="AB99" s="307"/>
      <c r="AC99" s="307"/>
      <c r="AD99" s="157"/>
      <c r="AE99" s="307"/>
      <c r="AF99" s="307"/>
      <c r="AG99" s="353" t="s">
        <v>1757</v>
      </c>
      <c r="AH99" s="530">
        <f>$AH$7</f>
        <v>0.97</v>
      </c>
      <c r="AI99" s="617"/>
      <c r="AJ99" s="27"/>
      <c r="AK99" s="28"/>
      <c r="AL99" s="10"/>
      <c r="AM99" s="10"/>
      <c r="AN99" s="12"/>
      <c r="AO99" s="175"/>
      <c r="AP99" s="41">
        <f>ROUND(ROUND(Q98*AH99,0)*$AM$84,0)</f>
        <v>577</v>
      </c>
      <c r="AQ99" s="53"/>
    </row>
    <row r="100" spans="1:43" ht="18" customHeight="1">
      <c r="A100" s="14">
        <v>54</v>
      </c>
      <c r="B100" s="152">
        <v>9215</v>
      </c>
      <c r="C100" s="80" t="s">
        <v>305</v>
      </c>
      <c r="D100" s="398"/>
      <c r="E100" s="81"/>
      <c r="F100" s="82"/>
      <c r="G100" s="82"/>
      <c r="H100" s="522" t="s">
        <v>687</v>
      </c>
      <c r="I100" s="511"/>
      <c r="J100" s="511"/>
      <c r="K100" s="511"/>
      <c r="L100" s="512"/>
      <c r="M100" s="57" t="s">
        <v>679</v>
      </c>
      <c r="N100" s="283"/>
      <c r="O100" s="283"/>
      <c r="P100" s="283"/>
      <c r="Q100" s="616">
        <f>'地域福祉施設'!Q100</f>
        <v>918</v>
      </c>
      <c r="R100" s="616"/>
      <c r="S100" s="10" t="s">
        <v>1249</v>
      </c>
      <c r="T100" s="283"/>
      <c r="U100" s="364"/>
      <c r="V100" s="307"/>
      <c r="W100" s="307"/>
      <c r="X100" s="307"/>
      <c r="Y100" s="307"/>
      <c r="Z100" s="307"/>
      <c r="AA100" s="307"/>
      <c r="AB100" s="307"/>
      <c r="AC100" s="307"/>
      <c r="AD100" s="157"/>
      <c r="AE100" s="307"/>
      <c r="AF100" s="307"/>
      <c r="AG100" s="307"/>
      <c r="AH100" s="39"/>
      <c r="AI100" s="39"/>
      <c r="AJ100" s="27"/>
      <c r="AK100" s="28"/>
      <c r="AL100" s="10"/>
      <c r="AM100" s="10"/>
      <c r="AN100" s="12"/>
      <c r="AO100" s="175"/>
      <c r="AP100" s="41">
        <f>ROUND(Q100*$AM$84,0)</f>
        <v>643</v>
      </c>
      <c r="AQ100" s="53"/>
    </row>
    <row r="101" spans="1:43" ht="18" customHeight="1">
      <c r="A101" s="14">
        <v>54</v>
      </c>
      <c r="B101" s="152">
        <v>9216</v>
      </c>
      <c r="C101" s="80" t="s">
        <v>306</v>
      </c>
      <c r="D101" s="398"/>
      <c r="E101" s="81"/>
      <c r="F101" s="82"/>
      <c r="G101" s="82"/>
      <c r="H101" s="522"/>
      <c r="I101" s="511"/>
      <c r="J101" s="511"/>
      <c r="K101" s="511"/>
      <c r="L101" s="512"/>
      <c r="M101" s="57"/>
      <c r="N101" s="283"/>
      <c r="O101" s="283"/>
      <c r="P101" s="283"/>
      <c r="Q101" s="328"/>
      <c r="R101" s="328"/>
      <c r="S101" s="283"/>
      <c r="T101" s="283"/>
      <c r="U101" s="182" t="s">
        <v>677</v>
      </c>
      <c r="V101" s="183"/>
      <c r="W101" s="183"/>
      <c r="X101" s="183"/>
      <c r="Y101" s="183"/>
      <c r="Z101" s="183"/>
      <c r="AA101" s="307"/>
      <c r="AB101" s="307"/>
      <c r="AC101" s="307"/>
      <c r="AD101" s="157"/>
      <c r="AE101" s="307"/>
      <c r="AF101" s="307"/>
      <c r="AG101" s="353" t="s">
        <v>1757</v>
      </c>
      <c r="AH101" s="530">
        <f>$AH$7</f>
        <v>0.97</v>
      </c>
      <c r="AI101" s="617"/>
      <c r="AJ101" s="27"/>
      <c r="AK101" s="28"/>
      <c r="AL101" s="10"/>
      <c r="AM101" s="10"/>
      <c r="AN101" s="12"/>
      <c r="AO101" s="175"/>
      <c r="AP101" s="41">
        <f>ROUND(ROUND(Q100*AH101,0)*$AM$84,0)</f>
        <v>623</v>
      </c>
      <c r="AQ101" s="53"/>
    </row>
    <row r="102" spans="1:43" ht="18" customHeight="1">
      <c r="A102" s="14">
        <v>54</v>
      </c>
      <c r="B102" s="152">
        <v>9217</v>
      </c>
      <c r="C102" s="80" t="s">
        <v>307</v>
      </c>
      <c r="D102" s="398"/>
      <c r="E102" s="81"/>
      <c r="F102" s="82"/>
      <c r="G102" s="82"/>
      <c r="H102" s="522"/>
      <c r="I102" s="511"/>
      <c r="J102" s="511"/>
      <c r="K102" s="511"/>
      <c r="L102" s="512"/>
      <c r="M102" s="43" t="s">
        <v>680</v>
      </c>
      <c r="N102" s="21"/>
      <c r="O102" s="21"/>
      <c r="P102" s="21"/>
      <c r="Q102" s="616">
        <f>'地域福祉施設'!Q102</f>
        <v>984</v>
      </c>
      <c r="R102" s="616"/>
      <c r="S102" s="2" t="s">
        <v>1249</v>
      </c>
      <c r="T102" s="89"/>
      <c r="U102" s="364"/>
      <c r="V102" s="307"/>
      <c r="W102" s="307"/>
      <c r="X102" s="307"/>
      <c r="Y102" s="307"/>
      <c r="Z102" s="307"/>
      <c r="AA102" s="307"/>
      <c r="AB102" s="307"/>
      <c r="AC102" s="307"/>
      <c r="AD102" s="157"/>
      <c r="AE102" s="307"/>
      <c r="AF102" s="307"/>
      <c r="AG102" s="307"/>
      <c r="AH102" s="39"/>
      <c r="AI102" s="39"/>
      <c r="AJ102" s="27"/>
      <c r="AK102" s="28"/>
      <c r="AL102" s="10"/>
      <c r="AM102" s="10"/>
      <c r="AN102" s="12"/>
      <c r="AO102" s="175"/>
      <c r="AP102" s="41">
        <f>ROUND(Q102*$AM$84,0)</f>
        <v>689</v>
      </c>
      <c r="AQ102" s="53"/>
    </row>
    <row r="103" spans="1:43" ht="18" customHeight="1">
      <c r="A103" s="14">
        <v>54</v>
      </c>
      <c r="B103" s="152">
        <v>9218</v>
      </c>
      <c r="C103" s="80" t="s">
        <v>308</v>
      </c>
      <c r="D103" s="398"/>
      <c r="E103" s="81"/>
      <c r="F103" s="82"/>
      <c r="G103" s="82"/>
      <c r="H103" s="57"/>
      <c r="I103" s="283"/>
      <c r="J103" s="283"/>
      <c r="K103" s="283"/>
      <c r="L103" s="284"/>
      <c r="M103" s="44"/>
      <c r="N103" s="25"/>
      <c r="O103" s="25"/>
      <c r="P103" s="25"/>
      <c r="Q103" s="329"/>
      <c r="R103" s="329"/>
      <c r="S103" s="25"/>
      <c r="T103" s="54"/>
      <c r="U103" s="182" t="s">
        <v>677</v>
      </c>
      <c r="V103" s="183"/>
      <c r="W103" s="183"/>
      <c r="X103" s="183"/>
      <c r="Y103" s="183"/>
      <c r="Z103" s="183"/>
      <c r="AA103" s="307"/>
      <c r="AB103" s="307"/>
      <c r="AC103" s="307"/>
      <c r="AD103" s="157"/>
      <c r="AE103" s="307"/>
      <c r="AF103" s="307"/>
      <c r="AG103" s="353" t="s">
        <v>1757</v>
      </c>
      <c r="AH103" s="530">
        <f>$AH$7</f>
        <v>0.97</v>
      </c>
      <c r="AI103" s="617"/>
      <c r="AJ103" s="27"/>
      <c r="AK103" s="28"/>
      <c r="AL103" s="10"/>
      <c r="AM103" s="10"/>
      <c r="AN103" s="12"/>
      <c r="AO103" s="175"/>
      <c r="AP103" s="41">
        <f>ROUND(ROUND(Q102*AH103,0)*$AM$84,0)</f>
        <v>668</v>
      </c>
      <c r="AQ103" s="53"/>
    </row>
    <row r="104" spans="1:43" ht="18" customHeight="1">
      <c r="A104" s="14">
        <v>54</v>
      </c>
      <c r="B104" s="152">
        <v>9219</v>
      </c>
      <c r="C104" s="80" t="s">
        <v>309</v>
      </c>
      <c r="D104" s="398"/>
      <c r="E104" s="81"/>
      <c r="F104" s="82"/>
      <c r="G104" s="82"/>
      <c r="H104" s="57"/>
      <c r="I104" s="283"/>
      <c r="J104" s="283"/>
      <c r="K104" s="283"/>
      <c r="L104" s="284"/>
      <c r="M104" s="57" t="s">
        <v>681</v>
      </c>
      <c r="N104" s="283"/>
      <c r="O104" s="283"/>
      <c r="P104" s="283"/>
      <c r="Q104" s="616">
        <f>'地域福祉施設'!Q104</f>
        <v>1048</v>
      </c>
      <c r="R104" s="616"/>
      <c r="S104" s="10" t="s">
        <v>1249</v>
      </c>
      <c r="T104" s="283"/>
      <c r="U104" s="364"/>
      <c r="V104" s="307"/>
      <c r="W104" s="307"/>
      <c r="X104" s="307"/>
      <c r="Y104" s="307"/>
      <c r="Z104" s="307"/>
      <c r="AA104" s="307"/>
      <c r="AB104" s="307"/>
      <c r="AC104" s="307"/>
      <c r="AD104" s="157"/>
      <c r="AE104" s="307"/>
      <c r="AF104" s="307"/>
      <c r="AG104" s="307"/>
      <c r="AH104" s="39"/>
      <c r="AI104" s="39"/>
      <c r="AJ104" s="27"/>
      <c r="AK104" s="28"/>
      <c r="AL104" s="10"/>
      <c r="AM104" s="10"/>
      <c r="AN104" s="12"/>
      <c r="AO104" s="175"/>
      <c r="AP104" s="41">
        <f>ROUND(Q104*$AM$84,0)</f>
        <v>734</v>
      </c>
      <c r="AQ104" s="53"/>
    </row>
    <row r="105" spans="1:43" ht="18" customHeight="1">
      <c r="A105" s="14">
        <v>54</v>
      </c>
      <c r="B105" s="152">
        <v>9220</v>
      </c>
      <c r="C105" s="80" t="s">
        <v>310</v>
      </c>
      <c r="D105" s="398"/>
      <c r="E105" s="112"/>
      <c r="F105" s="117"/>
      <c r="G105" s="117"/>
      <c r="H105" s="44"/>
      <c r="I105" s="25"/>
      <c r="J105" s="25"/>
      <c r="K105" s="25"/>
      <c r="L105" s="54"/>
      <c r="M105" s="44"/>
      <c r="N105" s="25"/>
      <c r="O105" s="25"/>
      <c r="P105" s="25"/>
      <c r="Q105" s="329"/>
      <c r="R105" s="329"/>
      <c r="S105" s="25"/>
      <c r="T105" s="25"/>
      <c r="U105" s="182" t="s">
        <v>677</v>
      </c>
      <c r="V105" s="183"/>
      <c r="W105" s="183"/>
      <c r="X105" s="183"/>
      <c r="Y105" s="183"/>
      <c r="Z105" s="183"/>
      <c r="AA105" s="307"/>
      <c r="AB105" s="307"/>
      <c r="AC105" s="307"/>
      <c r="AD105" s="157"/>
      <c r="AE105" s="307"/>
      <c r="AF105" s="307"/>
      <c r="AG105" s="353" t="s">
        <v>1757</v>
      </c>
      <c r="AH105" s="530">
        <f>$AH$7</f>
        <v>0.97</v>
      </c>
      <c r="AI105" s="617"/>
      <c r="AJ105" s="27"/>
      <c r="AK105" s="28"/>
      <c r="AL105" s="10"/>
      <c r="AM105" s="10"/>
      <c r="AN105" s="12"/>
      <c r="AO105" s="175"/>
      <c r="AP105" s="41">
        <f>ROUND(ROUND(Q104*AH105,0)*$AM$84,0)</f>
        <v>712</v>
      </c>
      <c r="AQ105" s="53"/>
    </row>
    <row r="106" spans="1:43" ht="16.5" customHeight="1">
      <c r="A106" s="14">
        <v>54</v>
      </c>
      <c r="B106" s="152">
        <v>9691</v>
      </c>
      <c r="C106" s="80" t="s">
        <v>1933</v>
      </c>
      <c r="D106" s="398"/>
      <c r="E106" s="109" t="s">
        <v>682</v>
      </c>
      <c r="F106" s="118"/>
      <c r="G106" s="429"/>
      <c r="H106" s="109" t="s">
        <v>2045</v>
      </c>
      <c r="I106" s="21"/>
      <c r="J106" s="21"/>
      <c r="K106" s="21"/>
      <c r="L106" s="89"/>
      <c r="M106" s="43" t="s">
        <v>1282</v>
      </c>
      <c r="N106" s="21"/>
      <c r="O106" s="21"/>
      <c r="P106" s="21"/>
      <c r="Q106" s="616">
        <f>'地域福祉施設'!Q106</f>
        <v>742</v>
      </c>
      <c r="R106" s="616"/>
      <c r="S106" s="2" t="s">
        <v>1249</v>
      </c>
      <c r="T106" s="89"/>
      <c r="U106" s="364"/>
      <c r="V106" s="307"/>
      <c r="W106" s="307"/>
      <c r="X106" s="307"/>
      <c r="Y106" s="307"/>
      <c r="Z106" s="307"/>
      <c r="AA106" s="307"/>
      <c r="AB106" s="307"/>
      <c r="AC106" s="307"/>
      <c r="AD106" s="157"/>
      <c r="AE106" s="307"/>
      <c r="AF106" s="307"/>
      <c r="AG106" s="307"/>
      <c r="AH106" s="39"/>
      <c r="AI106" s="39"/>
      <c r="AJ106" s="27"/>
      <c r="AK106" s="28"/>
      <c r="AL106" s="10"/>
      <c r="AM106" s="10"/>
      <c r="AN106" s="12"/>
      <c r="AO106" s="175"/>
      <c r="AP106" s="41">
        <f>ROUND(Q106*$AM$84,0)</f>
        <v>519</v>
      </c>
      <c r="AQ106" s="23"/>
    </row>
    <row r="107" spans="1:43" ht="16.5" customHeight="1">
      <c r="A107" s="14">
        <v>54</v>
      </c>
      <c r="B107" s="152">
        <v>9693</v>
      </c>
      <c r="C107" s="80" t="s">
        <v>1934</v>
      </c>
      <c r="D107" s="398"/>
      <c r="E107" s="610" t="s">
        <v>1975</v>
      </c>
      <c r="F107" s="635"/>
      <c r="G107" s="636"/>
      <c r="H107" s="610" t="s">
        <v>242</v>
      </c>
      <c r="I107" s="632"/>
      <c r="J107" s="632"/>
      <c r="K107" s="632"/>
      <c r="L107" s="557"/>
      <c r="M107" s="57"/>
      <c r="N107" s="283"/>
      <c r="O107" s="283"/>
      <c r="P107" s="283"/>
      <c r="Q107" s="328"/>
      <c r="R107" s="328"/>
      <c r="S107" s="283"/>
      <c r="T107" s="283"/>
      <c r="U107" s="182" t="s">
        <v>677</v>
      </c>
      <c r="V107" s="183"/>
      <c r="W107" s="183"/>
      <c r="X107" s="183"/>
      <c r="Y107" s="183"/>
      <c r="Z107" s="183"/>
      <c r="AA107" s="307"/>
      <c r="AB107" s="307"/>
      <c r="AC107" s="307"/>
      <c r="AD107" s="157"/>
      <c r="AE107" s="307"/>
      <c r="AF107" s="307"/>
      <c r="AG107" s="353" t="s">
        <v>1757</v>
      </c>
      <c r="AH107" s="530">
        <f>$AH$7</f>
        <v>0.97</v>
      </c>
      <c r="AI107" s="617"/>
      <c r="AJ107" s="27"/>
      <c r="AK107" s="28"/>
      <c r="AL107" s="10"/>
      <c r="AM107" s="10"/>
      <c r="AN107" s="12"/>
      <c r="AO107" s="175"/>
      <c r="AP107" s="41">
        <f>ROUND(ROUND(Q106*AH107,0)*$AM$84,0)</f>
        <v>504</v>
      </c>
      <c r="AQ107" s="53"/>
    </row>
    <row r="108" spans="1:43" ht="16.5" customHeight="1">
      <c r="A108" s="14">
        <v>54</v>
      </c>
      <c r="B108" s="152">
        <v>9701</v>
      </c>
      <c r="C108" s="80" t="s">
        <v>1935</v>
      </c>
      <c r="D108" s="398"/>
      <c r="E108" s="637"/>
      <c r="F108" s="635"/>
      <c r="G108" s="636"/>
      <c r="H108" s="633"/>
      <c r="I108" s="632"/>
      <c r="J108" s="632"/>
      <c r="K108" s="632"/>
      <c r="L108" s="557"/>
      <c r="M108" s="43" t="s">
        <v>702</v>
      </c>
      <c r="N108" s="21"/>
      <c r="O108" s="21"/>
      <c r="P108" s="21"/>
      <c r="Q108" s="616">
        <f>'地域福祉施設'!Q108</f>
        <v>848</v>
      </c>
      <c r="R108" s="616"/>
      <c r="S108" s="2" t="s">
        <v>1249</v>
      </c>
      <c r="T108" s="89"/>
      <c r="U108" s="364"/>
      <c r="V108" s="307"/>
      <c r="W108" s="307"/>
      <c r="X108" s="307"/>
      <c r="Y108" s="307"/>
      <c r="Z108" s="307"/>
      <c r="AA108" s="307"/>
      <c r="AB108" s="307"/>
      <c r="AC108" s="307"/>
      <c r="AD108" s="157"/>
      <c r="AE108" s="307"/>
      <c r="AF108" s="307"/>
      <c r="AG108" s="307"/>
      <c r="AH108" s="39"/>
      <c r="AI108" s="39"/>
      <c r="AJ108" s="27"/>
      <c r="AK108" s="28"/>
      <c r="AL108" s="10"/>
      <c r="AM108" s="10"/>
      <c r="AN108" s="12"/>
      <c r="AO108" s="175"/>
      <c r="AP108" s="41">
        <f>ROUND(Q108*$AM$84,0)</f>
        <v>594</v>
      </c>
      <c r="AQ108" s="53"/>
    </row>
    <row r="109" spans="1:43" ht="16.5" customHeight="1">
      <c r="A109" s="14">
        <v>54</v>
      </c>
      <c r="B109" s="152">
        <v>9703</v>
      </c>
      <c r="C109" s="80" t="s">
        <v>1936</v>
      </c>
      <c r="D109" s="398"/>
      <c r="E109" s="637"/>
      <c r="F109" s="635"/>
      <c r="G109" s="636"/>
      <c r="H109" s="633"/>
      <c r="I109" s="632"/>
      <c r="J109" s="632"/>
      <c r="K109" s="632"/>
      <c r="L109" s="557"/>
      <c r="M109" s="57"/>
      <c r="N109" s="283"/>
      <c r="O109" s="283"/>
      <c r="P109" s="283"/>
      <c r="Q109" s="329"/>
      <c r="R109" s="329"/>
      <c r="S109" s="25"/>
      <c r="T109" s="54"/>
      <c r="U109" s="182" t="s">
        <v>677</v>
      </c>
      <c r="V109" s="183"/>
      <c r="W109" s="183"/>
      <c r="X109" s="183"/>
      <c r="Y109" s="183"/>
      <c r="Z109" s="183"/>
      <c r="AA109" s="307"/>
      <c r="AB109" s="307"/>
      <c r="AC109" s="307"/>
      <c r="AD109" s="157"/>
      <c r="AE109" s="307"/>
      <c r="AF109" s="307"/>
      <c r="AG109" s="353" t="s">
        <v>1757</v>
      </c>
      <c r="AH109" s="530">
        <f>$AH$7</f>
        <v>0.97</v>
      </c>
      <c r="AI109" s="617"/>
      <c r="AJ109" s="27"/>
      <c r="AK109" s="28"/>
      <c r="AL109" s="10"/>
      <c r="AM109" s="10"/>
      <c r="AN109" s="12"/>
      <c r="AO109" s="175"/>
      <c r="AP109" s="41">
        <f>ROUND(ROUND(Q108*AH109,0)*$AM$84,0)</f>
        <v>576</v>
      </c>
      <c r="AQ109" s="53"/>
    </row>
    <row r="110" spans="1:43" ht="16.5" customHeight="1">
      <c r="A110" s="14">
        <v>54</v>
      </c>
      <c r="B110" s="152">
        <v>9711</v>
      </c>
      <c r="C110" s="80" t="s">
        <v>1937</v>
      </c>
      <c r="D110" s="398"/>
      <c r="E110" s="637"/>
      <c r="F110" s="635"/>
      <c r="G110" s="636"/>
      <c r="H110" s="57" t="s">
        <v>1283</v>
      </c>
      <c r="I110" s="283"/>
      <c r="J110" s="283"/>
      <c r="K110" s="283"/>
      <c r="L110" s="284"/>
      <c r="M110" s="43" t="s">
        <v>703</v>
      </c>
      <c r="N110" s="21"/>
      <c r="O110" s="21"/>
      <c r="P110" s="21"/>
      <c r="Q110" s="616">
        <f>'地域福祉施設'!Q110</f>
        <v>978</v>
      </c>
      <c r="R110" s="616"/>
      <c r="S110" s="10" t="s">
        <v>1249</v>
      </c>
      <c r="T110" s="283"/>
      <c r="U110" s="364"/>
      <c r="V110" s="307"/>
      <c r="W110" s="307"/>
      <c r="X110" s="307"/>
      <c r="Y110" s="307"/>
      <c r="Z110" s="307"/>
      <c r="AA110" s="307"/>
      <c r="AB110" s="307"/>
      <c r="AC110" s="307"/>
      <c r="AD110" s="157"/>
      <c r="AE110" s="307"/>
      <c r="AF110" s="307"/>
      <c r="AG110" s="307"/>
      <c r="AH110" s="39"/>
      <c r="AI110" s="39"/>
      <c r="AJ110" s="27"/>
      <c r="AK110" s="28"/>
      <c r="AL110" s="10"/>
      <c r="AM110" s="10"/>
      <c r="AN110" s="12"/>
      <c r="AO110" s="175"/>
      <c r="AP110" s="41">
        <f>ROUND(Q110*$AM$84,0)</f>
        <v>685</v>
      </c>
      <c r="AQ110" s="53"/>
    </row>
    <row r="111" spans="1:43" ht="16.5" customHeight="1">
      <c r="A111" s="14">
        <v>54</v>
      </c>
      <c r="B111" s="152">
        <v>9713</v>
      </c>
      <c r="C111" s="80" t="s">
        <v>1938</v>
      </c>
      <c r="D111" s="398"/>
      <c r="E111" s="637"/>
      <c r="F111" s="635"/>
      <c r="G111" s="636"/>
      <c r="H111" s="57"/>
      <c r="I111" s="283"/>
      <c r="J111" s="283"/>
      <c r="K111" s="283"/>
      <c r="L111" s="284"/>
      <c r="M111" s="57"/>
      <c r="N111" s="283"/>
      <c r="O111" s="283"/>
      <c r="P111" s="283"/>
      <c r="Q111" s="328"/>
      <c r="R111" s="328"/>
      <c r="S111" s="283"/>
      <c r="T111" s="283"/>
      <c r="U111" s="182" t="s">
        <v>698</v>
      </c>
      <c r="V111" s="183"/>
      <c r="W111" s="183"/>
      <c r="X111" s="183"/>
      <c r="Y111" s="183"/>
      <c r="Z111" s="183"/>
      <c r="AA111" s="307"/>
      <c r="AB111" s="307"/>
      <c r="AC111" s="307"/>
      <c r="AD111" s="157"/>
      <c r="AE111" s="307"/>
      <c r="AF111" s="307"/>
      <c r="AG111" s="353" t="s">
        <v>1757</v>
      </c>
      <c r="AH111" s="530">
        <f>$AH$7</f>
        <v>0.97</v>
      </c>
      <c r="AI111" s="617"/>
      <c r="AJ111" s="27"/>
      <c r="AK111" s="28"/>
      <c r="AL111" s="10"/>
      <c r="AM111" s="10"/>
      <c r="AN111" s="12"/>
      <c r="AO111" s="175"/>
      <c r="AP111" s="41">
        <f>ROUND(ROUND(Q110*AH111,0)*$AM$84,0)</f>
        <v>664</v>
      </c>
      <c r="AQ111" s="53"/>
    </row>
    <row r="112" spans="1:43" ht="16.5" customHeight="1">
      <c r="A112" s="14">
        <v>54</v>
      </c>
      <c r="B112" s="152">
        <v>9695</v>
      </c>
      <c r="C112" s="80" t="s">
        <v>1714</v>
      </c>
      <c r="D112" s="398"/>
      <c r="E112" s="431"/>
      <c r="F112" s="475"/>
      <c r="G112" s="433"/>
      <c r="H112" s="109" t="s">
        <v>701</v>
      </c>
      <c r="I112" s="21"/>
      <c r="J112" s="21"/>
      <c r="K112" s="21"/>
      <c r="L112" s="89"/>
      <c r="M112" s="43" t="s">
        <v>1282</v>
      </c>
      <c r="N112" s="21"/>
      <c r="O112" s="21"/>
      <c r="P112" s="21"/>
      <c r="Q112" s="616">
        <f>'地域福祉施設'!Q112</f>
        <v>793</v>
      </c>
      <c r="R112" s="616"/>
      <c r="S112" s="2" t="s">
        <v>1249</v>
      </c>
      <c r="T112" s="21"/>
      <c r="U112" s="364"/>
      <c r="V112" s="307"/>
      <c r="W112" s="307"/>
      <c r="X112" s="307"/>
      <c r="Y112" s="307"/>
      <c r="Z112" s="307"/>
      <c r="AA112" s="307"/>
      <c r="AB112" s="307"/>
      <c r="AC112" s="307"/>
      <c r="AD112" s="157"/>
      <c r="AE112" s="307"/>
      <c r="AF112" s="307"/>
      <c r="AG112" s="307"/>
      <c r="AH112" s="39"/>
      <c r="AI112" s="39"/>
      <c r="AJ112" s="27"/>
      <c r="AK112" s="28"/>
      <c r="AL112" s="10"/>
      <c r="AM112" s="10"/>
      <c r="AN112" s="12"/>
      <c r="AO112" s="175"/>
      <c r="AP112" s="41">
        <f>ROUND(Q112*$AM$84,0)</f>
        <v>555</v>
      </c>
      <c r="AQ112" s="53"/>
    </row>
    <row r="113" spans="1:43" ht="16.5" customHeight="1">
      <c r="A113" s="14">
        <v>54</v>
      </c>
      <c r="B113" s="152">
        <v>9697</v>
      </c>
      <c r="C113" s="80" t="s">
        <v>1715</v>
      </c>
      <c r="D113" s="398"/>
      <c r="E113" s="431"/>
      <c r="F113" s="475"/>
      <c r="G113" s="433"/>
      <c r="H113" s="610" t="s">
        <v>1588</v>
      </c>
      <c r="I113" s="632"/>
      <c r="J113" s="632"/>
      <c r="K113" s="632"/>
      <c r="L113" s="557"/>
      <c r="M113" s="57"/>
      <c r="N113" s="283"/>
      <c r="O113" s="283"/>
      <c r="P113" s="283"/>
      <c r="Q113" s="328"/>
      <c r="R113" s="328"/>
      <c r="S113" s="283"/>
      <c r="T113" s="283"/>
      <c r="U113" s="182" t="s">
        <v>677</v>
      </c>
      <c r="V113" s="183"/>
      <c r="W113" s="183"/>
      <c r="X113" s="183"/>
      <c r="Y113" s="183"/>
      <c r="Z113" s="183"/>
      <c r="AA113" s="307"/>
      <c r="AB113" s="307"/>
      <c r="AC113" s="307"/>
      <c r="AD113" s="157"/>
      <c r="AE113" s="307"/>
      <c r="AF113" s="307"/>
      <c r="AG113" s="353" t="s">
        <v>1757</v>
      </c>
      <c r="AH113" s="530">
        <f>$AH$7</f>
        <v>0.97</v>
      </c>
      <c r="AI113" s="617"/>
      <c r="AJ113" s="27"/>
      <c r="AK113" s="28"/>
      <c r="AL113" s="10"/>
      <c r="AM113" s="10"/>
      <c r="AN113" s="12"/>
      <c r="AO113" s="175"/>
      <c r="AP113" s="41">
        <f>ROUND(ROUND(Q112*AH113,0)*$AM$84,0)</f>
        <v>538</v>
      </c>
      <c r="AQ113" s="53"/>
    </row>
    <row r="114" spans="1:43" ht="16.5" customHeight="1">
      <c r="A114" s="14">
        <v>54</v>
      </c>
      <c r="B114" s="152">
        <v>9705</v>
      </c>
      <c r="C114" s="80" t="s">
        <v>1716</v>
      </c>
      <c r="D114" s="398"/>
      <c r="E114" s="431"/>
      <c r="F114" s="475"/>
      <c r="G114" s="433"/>
      <c r="H114" s="633"/>
      <c r="I114" s="632"/>
      <c r="J114" s="632"/>
      <c r="K114" s="632"/>
      <c r="L114" s="557"/>
      <c r="M114" s="43" t="s">
        <v>702</v>
      </c>
      <c r="N114" s="21"/>
      <c r="O114" s="21"/>
      <c r="P114" s="21"/>
      <c r="Q114" s="616">
        <f>'地域福祉施設'!Q114</f>
        <v>898</v>
      </c>
      <c r="R114" s="616"/>
      <c r="S114" s="2" t="s">
        <v>1249</v>
      </c>
      <c r="T114" s="89"/>
      <c r="U114" s="364"/>
      <c r="V114" s="307"/>
      <c r="W114" s="307"/>
      <c r="X114" s="307"/>
      <c r="Y114" s="307"/>
      <c r="Z114" s="307"/>
      <c r="AA114" s="307"/>
      <c r="AB114" s="307"/>
      <c r="AC114" s="307"/>
      <c r="AD114" s="157"/>
      <c r="AE114" s="307"/>
      <c r="AF114" s="307"/>
      <c r="AG114" s="307"/>
      <c r="AH114" s="39"/>
      <c r="AI114" s="39"/>
      <c r="AJ114" s="27"/>
      <c r="AK114" s="28"/>
      <c r="AL114" s="10"/>
      <c r="AM114" s="10"/>
      <c r="AN114" s="12"/>
      <c r="AO114" s="175"/>
      <c r="AP114" s="41">
        <f>ROUND(Q114*$AM$84,0)</f>
        <v>629</v>
      </c>
      <c r="AQ114" s="53"/>
    </row>
    <row r="115" spans="1:43" ht="16.5" customHeight="1">
      <c r="A115" s="14">
        <v>54</v>
      </c>
      <c r="B115" s="152">
        <v>9707</v>
      </c>
      <c r="C115" s="80" t="s">
        <v>1717</v>
      </c>
      <c r="D115" s="398"/>
      <c r="E115" s="431"/>
      <c r="F115" s="475"/>
      <c r="G115" s="433"/>
      <c r="H115" s="633"/>
      <c r="I115" s="632"/>
      <c r="J115" s="632"/>
      <c r="K115" s="632"/>
      <c r="L115" s="557"/>
      <c r="M115" s="44"/>
      <c r="N115" s="25"/>
      <c r="O115" s="25"/>
      <c r="P115" s="25"/>
      <c r="Q115" s="329"/>
      <c r="R115" s="329"/>
      <c r="S115" s="25"/>
      <c r="T115" s="54"/>
      <c r="U115" s="182" t="s">
        <v>677</v>
      </c>
      <c r="V115" s="183"/>
      <c r="W115" s="183"/>
      <c r="X115" s="183"/>
      <c r="Y115" s="183"/>
      <c r="Z115" s="183"/>
      <c r="AA115" s="307"/>
      <c r="AB115" s="307"/>
      <c r="AC115" s="307"/>
      <c r="AD115" s="157"/>
      <c r="AE115" s="307"/>
      <c r="AF115" s="307"/>
      <c r="AG115" s="353" t="s">
        <v>1757</v>
      </c>
      <c r="AH115" s="530">
        <f>$AH$7</f>
        <v>0.97</v>
      </c>
      <c r="AI115" s="617"/>
      <c r="AJ115" s="27"/>
      <c r="AK115" s="28"/>
      <c r="AL115" s="10"/>
      <c r="AM115" s="10"/>
      <c r="AN115" s="12"/>
      <c r="AO115" s="175"/>
      <c r="AP115" s="41">
        <f>ROUND(ROUND(Q114*AH115,0)*$AM$84,0)</f>
        <v>610</v>
      </c>
      <c r="AQ115" s="53"/>
    </row>
    <row r="116" spans="1:43" ht="16.5" customHeight="1">
      <c r="A116" s="14">
        <v>54</v>
      </c>
      <c r="B116" s="152">
        <v>9715</v>
      </c>
      <c r="C116" s="80" t="s">
        <v>1718</v>
      </c>
      <c r="D116" s="398"/>
      <c r="E116" s="431"/>
      <c r="F116" s="475"/>
      <c r="G116" s="433"/>
      <c r="H116" s="645" t="s">
        <v>180</v>
      </c>
      <c r="I116" s="646"/>
      <c r="J116" s="646"/>
      <c r="K116" s="646"/>
      <c r="L116" s="647"/>
      <c r="M116" s="57" t="s">
        <v>704</v>
      </c>
      <c r="N116" s="283"/>
      <c r="O116" s="283"/>
      <c r="P116" s="283"/>
      <c r="Q116" s="616">
        <f>'地域福祉施設'!Q116</f>
        <v>1026</v>
      </c>
      <c r="R116" s="616"/>
      <c r="S116" s="10" t="s">
        <v>1249</v>
      </c>
      <c r="T116" s="283"/>
      <c r="U116" s="364"/>
      <c r="V116" s="307"/>
      <c r="W116" s="307"/>
      <c r="X116" s="307"/>
      <c r="Y116" s="307"/>
      <c r="Z116" s="307"/>
      <c r="AA116" s="307"/>
      <c r="AB116" s="307"/>
      <c r="AC116" s="307"/>
      <c r="AD116" s="157"/>
      <c r="AE116" s="307"/>
      <c r="AF116" s="307"/>
      <c r="AG116" s="307"/>
      <c r="AH116" s="39"/>
      <c r="AI116" s="39"/>
      <c r="AJ116" s="27"/>
      <c r="AK116" s="28"/>
      <c r="AL116" s="10"/>
      <c r="AM116" s="10"/>
      <c r="AN116" s="12"/>
      <c r="AO116" s="175"/>
      <c r="AP116" s="41">
        <f>ROUND(Q116*$AM$84,0)</f>
        <v>718</v>
      </c>
      <c r="AQ116" s="53"/>
    </row>
    <row r="117" spans="1:43" ht="16.5" customHeight="1">
      <c r="A117" s="14">
        <v>54</v>
      </c>
      <c r="B117" s="152">
        <v>9717</v>
      </c>
      <c r="C117" s="80" t="s">
        <v>1719</v>
      </c>
      <c r="D117" s="398"/>
      <c r="E117" s="431"/>
      <c r="F117" s="432"/>
      <c r="G117" s="433"/>
      <c r="H117" s="648"/>
      <c r="I117" s="649"/>
      <c r="J117" s="649"/>
      <c r="K117" s="649"/>
      <c r="L117" s="650"/>
      <c r="M117" s="44"/>
      <c r="N117" s="25"/>
      <c r="O117" s="25"/>
      <c r="P117" s="25"/>
      <c r="Q117" s="329"/>
      <c r="R117" s="329"/>
      <c r="S117" s="25"/>
      <c r="T117" s="25"/>
      <c r="U117" s="182" t="s">
        <v>677</v>
      </c>
      <c r="V117" s="183"/>
      <c r="W117" s="183"/>
      <c r="X117" s="183"/>
      <c r="Y117" s="183"/>
      <c r="Z117" s="183"/>
      <c r="AA117" s="307"/>
      <c r="AB117" s="307"/>
      <c r="AC117" s="307"/>
      <c r="AD117" s="157"/>
      <c r="AE117" s="307"/>
      <c r="AF117" s="307"/>
      <c r="AG117" s="353" t="s">
        <v>1757</v>
      </c>
      <c r="AH117" s="530">
        <f>$AH$7</f>
        <v>0.97</v>
      </c>
      <c r="AI117" s="617"/>
      <c r="AJ117" s="27"/>
      <c r="AK117" s="28"/>
      <c r="AL117" s="10"/>
      <c r="AM117" s="10"/>
      <c r="AN117" s="12"/>
      <c r="AO117" s="175"/>
      <c r="AP117" s="41">
        <f>ROUND(ROUND(Q116*AH117,0)*$AM$84,0)</f>
        <v>697</v>
      </c>
      <c r="AQ117" s="53"/>
    </row>
    <row r="118" spans="1:43" ht="16.5" customHeight="1">
      <c r="A118" s="14">
        <v>54</v>
      </c>
      <c r="B118" s="152">
        <v>9221</v>
      </c>
      <c r="C118" s="80" t="s">
        <v>311</v>
      </c>
      <c r="D118" s="398"/>
      <c r="E118" s="431"/>
      <c r="F118" s="475"/>
      <c r="G118" s="433"/>
      <c r="H118" s="109" t="s">
        <v>998</v>
      </c>
      <c r="I118" s="21"/>
      <c r="J118" s="21"/>
      <c r="K118" s="21"/>
      <c r="L118" s="89"/>
      <c r="M118" s="43" t="s">
        <v>1282</v>
      </c>
      <c r="N118" s="21"/>
      <c r="O118" s="21"/>
      <c r="P118" s="21"/>
      <c r="Q118" s="616">
        <f>'地域福祉施設'!Q118</f>
        <v>784</v>
      </c>
      <c r="R118" s="616"/>
      <c r="S118" s="2" t="s">
        <v>1249</v>
      </c>
      <c r="T118" s="21"/>
      <c r="U118" s="364"/>
      <c r="V118" s="307"/>
      <c r="W118" s="307"/>
      <c r="X118" s="307"/>
      <c r="Y118" s="307"/>
      <c r="Z118" s="307"/>
      <c r="AA118" s="307"/>
      <c r="AB118" s="307"/>
      <c r="AC118" s="307"/>
      <c r="AD118" s="157"/>
      <c r="AE118" s="307"/>
      <c r="AF118" s="307"/>
      <c r="AG118" s="307"/>
      <c r="AH118" s="39"/>
      <c r="AI118" s="39"/>
      <c r="AJ118" s="27"/>
      <c r="AK118" s="28"/>
      <c r="AL118" s="10"/>
      <c r="AM118" s="10"/>
      <c r="AN118" s="12"/>
      <c r="AO118" s="175"/>
      <c r="AP118" s="41">
        <f>ROUND(Q118*$AM$84,0)</f>
        <v>549</v>
      </c>
      <c r="AQ118" s="53"/>
    </row>
    <row r="119" spans="1:43" ht="16.5" customHeight="1">
      <c r="A119" s="14">
        <v>54</v>
      </c>
      <c r="B119" s="152">
        <v>9222</v>
      </c>
      <c r="C119" s="80" t="s">
        <v>312</v>
      </c>
      <c r="D119" s="398"/>
      <c r="E119" s="431"/>
      <c r="F119" s="475"/>
      <c r="G119" s="433"/>
      <c r="H119" s="610" t="s">
        <v>1589</v>
      </c>
      <c r="I119" s="632"/>
      <c r="J119" s="632"/>
      <c r="K119" s="632"/>
      <c r="L119" s="557"/>
      <c r="M119" s="57"/>
      <c r="N119" s="283"/>
      <c r="O119" s="283"/>
      <c r="P119" s="283"/>
      <c r="Q119" s="328"/>
      <c r="R119" s="328"/>
      <c r="S119" s="283"/>
      <c r="T119" s="283"/>
      <c r="U119" s="182" t="s">
        <v>677</v>
      </c>
      <c r="V119" s="183"/>
      <c r="W119" s="183"/>
      <c r="X119" s="183"/>
      <c r="Y119" s="183"/>
      <c r="Z119" s="183"/>
      <c r="AA119" s="307"/>
      <c r="AB119" s="307"/>
      <c r="AC119" s="307"/>
      <c r="AD119" s="157"/>
      <c r="AE119" s="307"/>
      <c r="AF119" s="307"/>
      <c r="AG119" s="353" t="s">
        <v>1757</v>
      </c>
      <c r="AH119" s="530">
        <f>$AH$7</f>
        <v>0.97</v>
      </c>
      <c r="AI119" s="617"/>
      <c r="AJ119" s="27"/>
      <c r="AK119" s="28"/>
      <c r="AL119" s="10"/>
      <c r="AM119" s="10"/>
      <c r="AN119" s="12"/>
      <c r="AO119" s="175"/>
      <c r="AP119" s="41">
        <f>ROUND(ROUND(Q118*AH119,0)*$AM$84,0)</f>
        <v>532</v>
      </c>
      <c r="AQ119" s="53"/>
    </row>
    <row r="120" spans="1:43" ht="16.5" customHeight="1">
      <c r="A120" s="14">
        <v>54</v>
      </c>
      <c r="B120" s="152">
        <v>9223</v>
      </c>
      <c r="C120" s="80" t="s">
        <v>313</v>
      </c>
      <c r="D120" s="398"/>
      <c r="E120" s="431"/>
      <c r="F120" s="475"/>
      <c r="G120" s="433"/>
      <c r="H120" s="633"/>
      <c r="I120" s="632"/>
      <c r="J120" s="632"/>
      <c r="K120" s="632"/>
      <c r="L120" s="557"/>
      <c r="M120" s="43" t="s">
        <v>702</v>
      </c>
      <c r="N120" s="21"/>
      <c r="O120" s="21"/>
      <c r="P120" s="21"/>
      <c r="Q120" s="616">
        <f>'地域福祉施設'!Q120</f>
        <v>889</v>
      </c>
      <c r="R120" s="616"/>
      <c r="S120" s="2" t="s">
        <v>1249</v>
      </c>
      <c r="T120" s="89"/>
      <c r="U120" s="364"/>
      <c r="V120" s="307"/>
      <c r="W120" s="307"/>
      <c r="X120" s="307"/>
      <c r="Y120" s="307"/>
      <c r="Z120" s="307"/>
      <c r="AA120" s="307"/>
      <c r="AB120" s="307"/>
      <c r="AC120" s="307"/>
      <c r="AD120" s="157"/>
      <c r="AE120" s="307"/>
      <c r="AF120" s="307"/>
      <c r="AG120" s="307"/>
      <c r="AH120" s="39"/>
      <c r="AI120" s="39"/>
      <c r="AJ120" s="27"/>
      <c r="AK120" s="28"/>
      <c r="AL120" s="10"/>
      <c r="AM120" s="10"/>
      <c r="AN120" s="12"/>
      <c r="AO120" s="175"/>
      <c r="AP120" s="41">
        <f>ROUND(Q120*$AM$84,0)</f>
        <v>622</v>
      </c>
      <c r="AQ120" s="53"/>
    </row>
    <row r="121" spans="1:43" ht="16.5" customHeight="1">
      <c r="A121" s="14">
        <v>54</v>
      </c>
      <c r="B121" s="152">
        <v>9224</v>
      </c>
      <c r="C121" s="80" t="s">
        <v>314</v>
      </c>
      <c r="D121" s="398"/>
      <c r="E121" s="431"/>
      <c r="F121" s="475"/>
      <c r="G121" s="433"/>
      <c r="H121" s="633"/>
      <c r="I121" s="632"/>
      <c r="J121" s="632"/>
      <c r="K121" s="632"/>
      <c r="L121" s="557"/>
      <c r="M121" s="44"/>
      <c r="N121" s="25"/>
      <c r="O121" s="25"/>
      <c r="P121" s="25"/>
      <c r="Q121" s="329"/>
      <c r="R121" s="329"/>
      <c r="S121" s="25"/>
      <c r="T121" s="54"/>
      <c r="U121" s="182" t="s">
        <v>677</v>
      </c>
      <c r="V121" s="183"/>
      <c r="W121" s="183"/>
      <c r="X121" s="183"/>
      <c r="Y121" s="183"/>
      <c r="Z121" s="183"/>
      <c r="AA121" s="307"/>
      <c r="AB121" s="307"/>
      <c r="AC121" s="307"/>
      <c r="AD121" s="157"/>
      <c r="AE121" s="307"/>
      <c r="AF121" s="307"/>
      <c r="AG121" s="353" t="s">
        <v>1757</v>
      </c>
      <c r="AH121" s="530">
        <f>$AH$7</f>
        <v>0.97</v>
      </c>
      <c r="AI121" s="617"/>
      <c r="AJ121" s="27"/>
      <c r="AK121" s="28"/>
      <c r="AL121" s="10"/>
      <c r="AM121" s="10"/>
      <c r="AN121" s="12"/>
      <c r="AO121" s="175"/>
      <c r="AP121" s="41">
        <f>ROUND(ROUND(Q120*AH121,0)*$AM$84,0)</f>
        <v>603</v>
      </c>
      <c r="AQ121" s="53"/>
    </row>
    <row r="122" spans="1:43" ht="16.5" customHeight="1">
      <c r="A122" s="14">
        <v>54</v>
      </c>
      <c r="B122" s="152">
        <v>9225</v>
      </c>
      <c r="C122" s="80" t="s">
        <v>315</v>
      </c>
      <c r="D122" s="398"/>
      <c r="E122" s="431"/>
      <c r="F122" s="475"/>
      <c r="G122" s="433"/>
      <c r="H122" s="645" t="s">
        <v>1585</v>
      </c>
      <c r="I122" s="646"/>
      <c r="J122" s="646"/>
      <c r="K122" s="646"/>
      <c r="L122" s="647"/>
      <c r="M122" s="57" t="s">
        <v>704</v>
      </c>
      <c r="N122" s="283"/>
      <c r="O122" s="283"/>
      <c r="P122" s="283"/>
      <c r="Q122" s="616">
        <f>'地域福祉施設'!Q122</f>
        <v>1016</v>
      </c>
      <c r="R122" s="616"/>
      <c r="S122" s="10" t="s">
        <v>1249</v>
      </c>
      <c r="T122" s="283"/>
      <c r="U122" s="364"/>
      <c r="V122" s="307"/>
      <c r="W122" s="307"/>
      <c r="X122" s="307"/>
      <c r="Y122" s="307"/>
      <c r="Z122" s="307"/>
      <c r="AA122" s="307"/>
      <c r="AB122" s="307"/>
      <c r="AC122" s="307"/>
      <c r="AD122" s="157"/>
      <c r="AE122" s="307"/>
      <c r="AF122" s="307"/>
      <c r="AG122" s="307"/>
      <c r="AH122" s="39"/>
      <c r="AI122" s="39"/>
      <c r="AJ122" s="27"/>
      <c r="AK122" s="28"/>
      <c r="AL122" s="10"/>
      <c r="AM122" s="10"/>
      <c r="AN122" s="12"/>
      <c r="AO122" s="175"/>
      <c r="AP122" s="41">
        <f>ROUND(Q122*$AM$84,0)</f>
        <v>711</v>
      </c>
      <c r="AQ122" s="53"/>
    </row>
    <row r="123" spans="1:43" ht="16.5" customHeight="1">
      <c r="A123" s="14">
        <v>54</v>
      </c>
      <c r="B123" s="152">
        <v>9226</v>
      </c>
      <c r="C123" s="80" t="s">
        <v>316</v>
      </c>
      <c r="D123" s="330"/>
      <c r="E123" s="434"/>
      <c r="F123" s="435"/>
      <c r="G123" s="436"/>
      <c r="H123" s="648"/>
      <c r="I123" s="649"/>
      <c r="J123" s="649"/>
      <c r="K123" s="649"/>
      <c r="L123" s="650"/>
      <c r="M123" s="44"/>
      <c r="N123" s="25"/>
      <c r="O123" s="25"/>
      <c r="P123" s="25"/>
      <c r="Q123" s="329"/>
      <c r="R123" s="329"/>
      <c r="S123" s="25"/>
      <c r="T123" s="25"/>
      <c r="U123" s="182" t="s">
        <v>677</v>
      </c>
      <c r="V123" s="183"/>
      <c r="W123" s="183"/>
      <c r="X123" s="183"/>
      <c r="Y123" s="183"/>
      <c r="Z123" s="183"/>
      <c r="AA123" s="307"/>
      <c r="AB123" s="307"/>
      <c r="AC123" s="307"/>
      <c r="AD123" s="157"/>
      <c r="AE123" s="307"/>
      <c r="AF123" s="307"/>
      <c r="AG123" s="353" t="s">
        <v>1757</v>
      </c>
      <c r="AH123" s="530">
        <f>$AH$7</f>
        <v>0.97</v>
      </c>
      <c r="AI123" s="617"/>
      <c r="AJ123" s="27"/>
      <c r="AK123" s="304"/>
      <c r="AL123" s="305"/>
      <c r="AM123" s="305"/>
      <c r="AN123" s="33"/>
      <c r="AO123" s="42"/>
      <c r="AP123" s="41">
        <f>ROUND(ROUND(Q122*AH123,0)*$AM$84,0)</f>
        <v>690</v>
      </c>
      <c r="AQ123" s="61"/>
    </row>
    <row r="124" spans="1:43" ht="18" customHeight="1">
      <c r="A124" s="14">
        <v>54</v>
      </c>
      <c r="B124" s="152">
        <v>9951</v>
      </c>
      <c r="C124" s="80" t="s">
        <v>2082</v>
      </c>
      <c r="D124" s="634" t="s">
        <v>178</v>
      </c>
      <c r="E124" s="109" t="s">
        <v>688</v>
      </c>
      <c r="F124" s="118"/>
      <c r="G124" s="153"/>
      <c r="H124" s="109" t="s">
        <v>2045</v>
      </c>
      <c r="I124" s="467"/>
      <c r="J124" s="467"/>
      <c r="K124" s="467"/>
      <c r="L124" s="468"/>
      <c r="M124" s="43" t="s">
        <v>1282</v>
      </c>
      <c r="N124" s="21"/>
      <c r="O124" s="21"/>
      <c r="P124" s="21"/>
      <c r="Q124" s="616">
        <f>'地域福祉施設'!Q124</f>
        <v>812</v>
      </c>
      <c r="R124" s="616"/>
      <c r="S124" s="2" t="s">
        <v>1249</v>
      </c>
      <c r="T124" s="21"/>
      <c r="U124" s="43"/>
      <c r="V124" s="2"/>
      <c r="W124" s="2"/>
      <c r="X124" s="2"/>
      <c r="Y124" s="2"/>
      <c r="Z124" s="2"/>
      <c r="AA124" s="2"/>
      <c r="AB124" s="5"/>
      <c r="AC124" s="173"/>
      <c r="AD124" s="658" t="s">
        <v>1923</v>
      </c>
      <c r="AE124" s="659"/>
      <c r="AF124" s="660"/>
      <c r="AG124" s="180"/>
      <c r="AH124" s="307"/>
      <c r="AI124" s="307"/>
      <c r="AJ124" s="307"/>
      <c r="AK124" s="307"/>
      <c r="AL124" s="307"/>
      <c r="AM124" s="307"/>
      <c r="AN124" s="39"/>
      <c r="AO124" s="39"/>
      <c r="AP124" s="41">
        <f>ROUND(Q124*$AE$131,0)</f>
        <v>568</v>
      </c>
      <c r="AQ124" s="29" t="s">
        <v>676</v>
      </c>
    </row>
    <row r="125" spans="1:43" ht="18" customHeight="1">
      <c r="A125" s="14">
        <v>54</v>
      </c>
      <c r="B125" s="152">
        <v>9533</v>
      </c>
      <c r="C125" s="114" t="s">
        <v>2083</v>
      </c>
      <c r="D125" s="634"/>
      <c r="E125" s="610" t="s">
        <v>971</v>
      </c>
      <c r="F125" s="635"/>
      <c r="G125" s="636"/>
      <c r="H125" s="610" t="s">
        <v>972</v>
      </c>
      <c r="I125" s="624"/>
      <c r="J125" s="624"/>
      <c r="K125" s="624"/>
      <c r="L125" s="625"/>
      <c r="M125" s="57"/>
      <c r="N125" s="283"/>
      <c r="O125" s="283"/>
      <c r="P125" s="283"/>
      <c r="Q125" s="380"/>
      <c r="R125" s="380"/>
      <c r="S125" s="10"/>
      <c r="T125" s="283"/>
      <c r="U125" s="57"/>
      <c r="V125" s="10"/>
      <c r="W125" s="10"/>
      <c r="X125" s="10"/>
      <c r="Y125" s="10"/>
      <c r="Z125" s="10"/>
      <c r="AA125" s="10"/>
      <c r="AB125" s="12"/>
      <c r="AC125" s="12"/>
      <c r="AD125" s="658"/>
      <c r="AE125" s="659"/>
      <c r="AF125" s="660"/>
      <c r="AG125" s="180" t="s">
        <v>1287</v>
      </c>
      <c r="AH125" s="307"/>
      <c r="AI125" s="307"/>
      <c r="AJ125" s="307"/>
      <c r="AK125" s="307"/>
      <c r="AL125" s="307"/>
      <c r="AM125" s="307"/>
      <c r="AN125" s="356" t="s">
        <v>1757</v>
      </c>
      <c r="AO125" s="161">
        <f>$AO$37</f>
        <v>0.97</v>
      </c>
      <c r="AP125" s="41">
        <f>ROUND(ROUND(Q124*$AE$131,0)*AO125,0)</f>
        <v>551</v>
      </c>
      <c r="AQ125" s="23"/>
    </row>
    <row r="126" spans="1:43" ht="18" customHeight="1">
      <c r="A126" s="14">
        <v>54</v>
      </c>
      <c r="B126" s="152">
        <v>9953</v>
      </c>
      <c r="C126" s="80" t="s">
        <v>2084</v>
      </c>
      <c r="D126" s="634"/>
      <c r="E126" s="637"/>
      <c r="F126" s="635"/>
      <c r="G126" s="636"/>
      <c r="H126" s="626"/>
      <c r="I126" s="624"/>
      <c r="J126" s="624"/>
      <c r="K126" s="624"/>
      <c r="L126" s="625"/>
      <c r="M126" s="57"/>
      <c r="N126" s="283"/>
      <c r="O126" s="283"/>
      <c r="P126" s="283"/>
      <c r="Q126" s="328"/>
      <c r="R126" s="328"/>
      <c r="S126" s="283"/>
      <c r="T126" s="283"/>
      <c r="U126" s="128" t="s">
        <v>1800</v>
      </c>
      <c r="V126" s="48"/>
      <c r="W126" s="21"/>
      <c r="X126" s="21"/>
      <c r="Y126" s="21"/>
      <c r="Z126" s="21"/>
      <c r="AA126" s="21"/>
      <c r="AB126" s="84"/>
      <c r="AC126" s="84"/>
      <c r="AD126" s="658"/>
      <c r="AE126" s="659"/>
      <c r="AF126" s="660"/>
      <c r="AG126" s="181"/>
      <c r="AH126" s="307"/>
      <c r="AI126" s="307"/>
      <c r="AJ126" s="307"/>
      <c r="AK126" s="307"/>
      <c r="AL126" s="307"/>
      <c r="AM126" s="307"/>
      <c r="AN126" s="533"/>
      <c r="AO126" s="533"/>
      <c r="AP126" s="41">
        <f>ROUND(ROUND(Q124*AB127,0)*$AE$131,0)</f>
        <v>552</v>
      </c>
      <c r="AQ126" s="53"/>
    </row>
    <row r="127" spans="1:43" ht="18" customHeight="1">
      <c r="A127" s="14">
        <v>54</v>
      </c>
      <c r="B127" s="152">
        <v>9534</v>
      </c>
      <c r="C127" s="114" t="s">
        <v>2085</v>
      </c>
      <c r="D127" s="634"/>
      <c r="E127" s="637"/>
      <c r="F127" s="635"/>
      <c r="G127" s="636"/>
      <c r="H127" s="626"/>
      <c r="I127" s="624"/>
      <c r="J127" s="624"/>
      <c r="K127" s="624"/>
      <c r="L127" s="625"/>
      <c r="M127" s="44"/>
      <c r="N127" s="25"/>
      <c r="O127" s="25"/>
      <c r="P127" s="25"/>
      <c r="Q127" s="329"/>
      <c r="R127" s="329"/>
      <c r="S127" s="25"/>
      <c r="T127" s="54"/>
      <c r="U127" s="129" t="s">
        <v>689</v>
      </c>
      <c r="V127" s="49"/>
      <c r="W127" s="25"/>
      <c r="X127" s="25"/>
      <c r="Y127" s="25"/>
      <c r="Z127" s="25"/>
      <c r="AA127" s="355" t="s">
        <v>1757</v>
      </c>
      <c r="AB127" s="574">
        <f>$AH$7</f>
        <v>0.97</v>
      </c>
      <c r="AC127" s="591"/>
      <c r="AD127" s="658"/>
      <c r="AE127" s="659"/>
      <c r="AF127" s="660"/>
      <c r="AG127" s="180" t="s">
        <v>1287</v>
      </c>
      <c r="AH127" s="307"/>
      <c r="AI127" s="307"/>
      <c r="AJ127" s="307"/>
      <c r="AK127" s="307"/>
      <c r="AL127" s="307"/>
      <c r="AM127" s="307"/>
      <c r="AN127" s="356" t="s">
        <v>1757</v>
      </c>
      <c r="AO127" s="161">
        <f>$AO$125</f>
        <v>0.97</v>
      </c>
      <c r="AP127" s="41">
        <f>ROUND(ROUND(ROUND(Q124*AB127,0)*$AE$131,0)*AO127,0)</f>
        <v>535</v>
      </c>
      <c r="AQ127" s="53"/>
    </row>
    <row r="128" spans="1:43" ht="18" customHeight="1">
      <c r="A128" s="14">
        <v>54</v>
      </c>
      <c r="B128" s="152">
        <v>9961</v>
      </c>
      <c r="C128" s="80" t="s">
        <v>2086</v>
      </c>
      <c r="D128" s="634"/>
      <c r="E128" s="637"/>
      <c r="F128" s="635"/>
      <c r="G128" s="636"/>
      <c r="H128" s="164" t="s">
        <v>1803</v>
      </c>
      <c r="I128" s="476"/>
      <c r="J128" s="476"/>
      <c r="K128" s="476"/>
      <c r="L128" s="447"/>
      <c r="M128" s="57" t="s">
        <v>690</v>
      </c>
      <c r="N128" s="283"/>
      <c r="O128" s="283"/>
      <c r="P128" s="283"/>
      <c r="Q128" s="616">
        <f>'地域福祉施設'!Q128</f>
        <v>878</v>
      </c>
      <c r="R128" s="616"/>
      <c r="S128" s="10" t="s">
        <v>1249</v>
      </c>
      <c r="T128" s="283"/>
      <c r="U128" s="43"/>
      <c r="V128" s="2"/>
      <c r="W128" s="2"/>
      <c r="X128" s="2"/>
      <c r="Y128" s="2"/>
      <c r="Z128" s="2"/>
      <c r="AA128" s="5"/>
      <c r="AB128" s="5"/>
      <c r="AC128" s="5"/>
      <c r="AD128" s="658"/>
      <c r="AE128" s="659"/>
      <c r="AF128" s="660"/>
      <c r="AG128" s="180"/>
      <c r="AH128" s="307"/>
      <c r="AI128" s="307"/>
      <c r="AJ128" s="307"/>
      <c r="AK128" s="307"/>
      <c r="AL128" s="307"/>
      <c r="AM128" s="307"/>
      <c r="AN128" s="161"/>
      <c r="AO128" s="161"/>
      <c r="AP128" s="41">
        <f>ROUND(Q128*$AE$131,0)</f>
        <v>615</v>
      </c>
      <c r="AQ128" s="53"/>
    </row>
    <row r="129" spans="1:43" ht="18" customHeight="1">
      <c r="A129" s="14">
        <v>54</v>
      </c>
      <c r="B129" s="152">
        <v>9535</v>
      </c>
      <c r="C129" s="114" t="s">
        <v>2087</v>
      </c>
      <c r="D129" s="634"/>
      <c r="E129" s="637"/>
      <c r="F129" s="635"/>
      <c r="G129" s="636"/>
      <c r="H129" s="477"/>
      <c r="I129" s="457"/>
      <c r="J129" s="457"/>
      <c r="K129" s="457"/>
      <c r="L129" s="417"/>
      <c r="M129" s="57"/>
      <c r="N129" s="283"/>
      <c r="O129" s="283"/>
      <c r="P129" s="283"/>
      <c r="Q129" s="380"/>
      <c r="R129" s="380"/>
      <c r="S129" s="10"/>
      <c r="T129" s="283"/>
      <c r="U129" s="57"/>
      <c r="V129" s="10"/>
      <c r="W129" s="10"/>
      <c r="X129" s="10"/>
      <c r="Y129" s="10"/>
      <c r="Z129" s="10"/>
      <c r="AA129" s="10"/>
      <c r="AB129" s="12"/>
      <c r="AC129" s="12"/>
      <c r="AD129" s="658"/>
      <c r="AE129" s="659"/>
      <c r="AF129" s="660"/>
      <c r="AG129" s="180" t="s">
        <v>1287</v>
      </c>
      <c r="AH129" s="307"/>
      <c r="AI129" s="307"/>
      <c r="AJ129" s="307"/>
      <c r="AK129" s="307"/>
      <c r="AL129" s="307"/>
      <c r="AM129" s="307"/>
      <c r="AN129" s="356" t="s">
        <v>1757</v>
      </c>
      <c r="AO129" s="161">
        <f>$AO$125</f>
        <v>0.97</v>
      </c>
      <c r="AP129" s="41">
        <f>ROUND(ROUND(Q128*$AE$131,0)*AO129,0)</f>
        <v>597</v>
      </c>
      <c r="AQ129" s="23"/>
    </row>
    <row r="130" spans="1:43" ht="18" customHeight="1">
      <c r="A130" s="14">
        <v>54</v>
      </c>
      <c r="B130" s="152">
        <v>9963</v>
      </c>
      <c r="C130" s="80" t="s">
        <v>2088</v>
      </c>
      <c r="D130" s="634"/>
      <c r="E130" s="81"/>
      <c r="F130" s="82"/>
      <c r="G130" s="83"/>
      <c r="H130" s="28"/>
      <c r="I130" s="10"/>
      <c r="J130" s="10"/>
      <c r="K130" s="10"/>
      <c r="L130" s="24"/>
      <c r="M130" s="57"/>
      <c r="N130" s="283"/>
      <c r="O130" s="283"/>
      <c r="P130" s="283"/>
      <c r="Q130" s="328"/>
      <c r="R130" s="328"/>
      <c r="S130" s="283"/>
      <c r="T130" s="283"/>
      <c r="U130" s="128" t="s">
        <v>1800</v>
      </c>
      <c r="V130" s="2"/>
      <c r="W130" s="21"/>
      <c r="X130" s="21"/>
      <c r="Y130" s="21"/>
      <c r="Z130" s="21"/>
      <c r="AA130" s="21"/>
      <c r="AB130" s="84"/>
      <c r="AC130" s="84"/>
      <c r="AD130" s="607"/>
      <c r="AE130" s="608"/>
      <c r="AF130" s="609"/>
      <c r="AG130" s="181"/>
      <c r="AH130" s="307"/>
      <c r="AI130" s="307"/>
      <c r="AJ130" s="307"/>
      <c r="AK130" s="307"/>
      <c r="AL130" s="307"/>
      <c r="AM130" s="307"/>
      <c r="AN130" s="533"/>
      <c r="AO130" s="533"/>
      <c r="AP130" s="41">
        <f>ROUND(ROUND(Q128*AB131,0)*$AE$131,0)</f>
        <v>596</v>
      </c>
      <c r="AQ130" s="53"/>
    </row>
    <row r="131" spans="1:43" ht="18" customHeight="1">
      <c r="A131" s="14">
        <v>54</v>
      </c>
      <c r="B131" s="152">
        <v>9536</v>
      </c>
      <c r="C131" s="114" t="s">
        <v>2089</v>
      </c>
      <c r="D131" s="634"/>
      <c r="E131" s="81"/>
      <c r="F131" s="82"/>
      <c r="G131" s="83"/>
      <c r="H131" s="28"/>
      <c r="I131" s="10"/>
      <c r="J131" s="10"/>
      <c r="K131" s="10"/>
      <c r="L131" s="24"/>
      <c r="M131" s="44"/>
      <c r="N131" s="25"/>
      <c r="O131" s="25"/>
      <c r="P131" s="25"/>
      <c r="Q131" s="329"/>
      <c r="R131" s="329"/>
      <c r="S131" s="25"/>
      <c r="T131" s="25"/>
      <c r="U131" s="129" t="s">
        <v>689</v>
      </c>
      <c r="V131" s="305"/>
      <c r="W131" s="25"/>
      <c r="X131" s="25"/>
      <c r="Y131" s="25"/>
      <c r="Z131" s="25"/>
      <c r="AA131" s="355" t="s">
        <v>1757</v>
      </c>
      <c r="AB131" s="574">
        <f>$AH$7</f>
        <v>0.97</v>
      </c>
      <c r="AC131" s="591"/>
      <c r="AD131" s="127" t="s">
        <v>1757</v>
      </c>
      <c r="AE131" s="583">
        <f>$AM$14</f>
        <v>0.7</v>
      </c>
      <c r="AF131" s="584"/>
      <c r="AG131" s="180" t="s">
        <v>1287</v>
      </c>
      <c r="AH131" s="307"/>
      <c r="AI131" s="307"/>
      <c r="AJ131" s="307"/>
      <c r="AK131" s="307"/>
      <c r="AL131" s="307"/>
      <c r="AM131" s="307"/>
      <c r="AN131" s="356" t="s">
        <v>1757</v>
      </c>
      <c r="AO131" s="161">
        <f>$AO$125</f>
        <v>0.97</v>
      </c>
      <c r="AP131" s="41">
        <f>ROUND(ROUND(ROUND(Q128*AB131,0)*$AE$131,0)*AO131,0)</f>
        <v>578</v>
      </c>
      <c r="AQ131" s="53"/>
    </row>
    <row r="132" spans="1:43" ht="18" customHeight="1">
      <c r="A132" s="14">
        <v>54</v>
      </c>
      <c r="B132" s="152">
        <v>9971</v>
      </c>
      <c r="C132" s="80" t="s">
        <v>2090</v>
      </c>
      <c r="D132" s="634"/>
      <c r="E132" s="81"/>
      <c r="F132" s="82"/>
      <c r="G132" s="83"/>
      <c r="H132" s="28"/>
      <c r="I132" s="10"/>
      <c r="J132" s="10"/>
      <c r="K132" s="10"/>
      <c r="L132" s="24"/>
      <c r="M132" s="57" t="s">
        <v>691</v>
      </c>
      <c r="N132" s="283"/>
      <c r="O132" s="283"/>
      <c r="P132" s="283"/>
      <c r="Q132" s="616">
        <f>'地域福祉施設'!Q132</f>
        <v>950</v>
      </c>
      <c r="R132" s="616"/>
      <c r="S132" s="10" t="s">
        <v>1249</v>
      </c>
      <c r="T132" s="283"/>
      <c r="U132" s="130"/>
      <c r="V132" s="10"/>
      <c r="W132" s="10"/>
      <c r="X132" s="10"/>
      <c r="Y132" s="10"/>
      <c r="Z132" s="10"/>
      <c r="AA132" s="12"/>
      <c r="AB132" s="12"/>
      <c r="AC132" s="12"/>
      <c r="AD132" s="28"/>
      <c r="AE132" s="10"/>
      <c r="AF132" s="24"/>
      <c r="AG132" s="180"/>
      <c r="AH132" s="307"/>
      <c r="AI132" s="307"/>
      <c r="AJ132" s="307"/>
      <c r="AK132" s="307"/>
      <c r="AL132" s="307"/>
      <c r="AM132" s="307"/>
      <c r="AN132" s="161"/>
      <c r="AO132" s="161"/>
      <c r="AP132" s="41">
        <f>ROUND(Q132*$AE$131,0)</f>
        <v>665</v>
      </c>
      <c r="AQ132" s="53"/>
    </row>
    <row r="133" spans="1:43" ht="18" customHeight="1">
      <c r="A133" s="14">
        <v>54</v>
      </c>
      <c r="B133" s="152">
        <v>9537</v>
      </c>
      <c r="C133" s="114" t="s">
        <v>1100</v>
      </c>
      <c r="D133" s="634"/>
      <c r="E133" s="81"/>
      <c r="F133" s="82"/>
      <c r="G133" s="83"/>
      <c r="H133" s="303"/>
      <c r="I133" s="469"/>
      <c r="J133" s="469"/>
      <c r="K133" s="469"/>
      <c r="L133" s="470"/>
      <c r="M133" s="57"/>
      <c r="N133" s="283"/>
      <c r="O133" s="283"/>
      <c r="P133" s="283"/>
      <c r="Q133" s="380"/>
      <c r="R133" s="380"/>
      <c r="S133" s="10"/>
      <c r="T133" s="283"/>
      <c r="U133" s="130"/>
      <c r="V133" s="10"/>
      <c r="W133" s="10"/>
      <c r="X133" s="10"/>
      <c r="Y133" s="10"/>
      <c r="Z133" s="10"/>
      <c r="AA133" s="10"/>
      <c r="AB133" s="12"/>
      <c r="AC133" s="12"/>
      <c r="AD133" s="28"/>
      <c r="AE133" s="10"/>
      <c r="AF133" s="24"/>
      <c r="AG133" s="180" t="s">
        <v>1287</v>
      </c>
      <c r="AH133" s="307"/>
      <c r="AI133" s="307"/>
      <c r="AJ133" s="307"/>
      <c r="AK133" s="307"/>
      <c r="AL133" s="307"/>
      <c r="AM133" s="307"/>
      <c r="AN133" s="356" t="s">
        <v>1757</v>
      </c>
      <c r="AO133" s="161">
        <f>$AO$125</f>
        <v>0.97</v>
      </c>
      <c r="AP133" s="41">
        <f>ROUND(ROUND(Q132*$AE$131,0)*AO133,0)</f>
        <v>645</v>
      </c>
      <c r="AQ133" s="23"/>
    </row>
    <row r="134" spans="1:43" ht="18" customHeight="1">
      <c r="A134" s="14">
        <v>54</v>
      </c>
      <c r="B134" s="152">
        <v>9973</v>
      </c>
      <c r="C134" s="80" t="s">
        <v>1101</v>
      </c>
      <c r="D134" s="634"/>
      <c r="E134" s="81"/>
      <c r="F134" s="82"/>
      <c r="G134" s="83"/>
      <c r="H134" s="57"/>
      <c r="I134" s="283"/>
      <c r="J134" s="283"/>
      <c r="K134" s="283"/>
      <c r="L134" s="284"/>
      <c r="M134" s="57"/>
      <c r="N134" s="283"/>
      <c r="O134" s="283"/>
      <c r="P134" s="283"/>
      <c r="Q134" s="328"/>
      <c r="R134" s="328"/>
      <c r="S134" s="283"/>
      <c r="T134" s="283"/>
      <c r="U134" s="128" t="s">
        <v>1800</v>
      </c>
      <c r="V134" s="2"/>
      <c r="W134" s="21"/>
      <c r="X134" s="21"/>
      <c r="Y134" s="21"/>
      <c r="Z134" s="21"/>
      <c r="AA134" s="21"/>
      <c r="AB134" s="84"/>
      <c r="AC134" s="84"/>
      <c r="AD134" s="57"/>
      <c r="AE134" s="283"/>
      <c r="AF134" s="284"/>
      <c r="AG134" s="181"/>
      <c r="AH134" s="307"/>
      <c r="AI134" s="307"/>
      <c r="AJ134" s="307"/>
      <c r="AK134" s="307"/>
      <c r="AL134" s="307"/>
      <c r="AM134" s="307"/>
      <c r="AN134" s="533"/>
      <c r="AO134" s="533"/>
      <c r="AP134" s="41">
        <f>ROUND(ROUND(Q132*AB135,0)*$AE$131,0)</f>
        <v>645</v>
      </c>
      <c r="AQ134" s="53"/>
    </row>
    <row r="135" spans="1:43" ht="18" customHeight="1">
      <c r="A135" s="14">
        <v>54</v>
      </c>
      <c r="B135" s="152">
        <v>9538</v>
      </c>
      <c r="C135" s="114" t="s">
        <v>1102</v>
      </c>
      <c r="D135" s="634"/>
      <c r="E135" s="81"/>
      <c r="F135" s="82"/>
      <c r="G135" s="83"/>
      <c r="H135" s="390"/>
      <c r="I135" s="391"/>
      <c r="J135" s="391"/>
      <c r="K135" s="391"/>
      <c r="L135" s="392"/>
      <c r="M135" s="44"/>
      <c r="N135" s="25"/>
      <c r="O135" s="25"/>
      <c r="P135" s="25"/>
      <c r="Q135" s="329"/>
      <c r="R135" s="329"/>
      <c r="S135" s="25"/>
      <c r="T135" s="25"/>
      <c r="U135" s="129" t="s">
        <v>689</v>
      </c>
      <c r="V135" s="305"/>
      <c r="W135" s="25"/>
      <c r="X135" s="25"/>
      <c r="Y135" s="25"/>
      <c r="Z135" s="25"/>
      <c r="AA135" s="355" t="s">
        <v>1757</v>
      </c>
      <c r="AB135" s="574">
        <f>$AH$7</f>
        <v>0.97</v>
      </c>
      <c r="AC135" s="591"/>
      <c r="AD135" s="303"/>
      <c r="AE135" s="30"/>
      <c r="AF135" s="401"/>
      <c r="AG135" s="180" t="s">
        <v>1287</v>
      </c>
      <c r="AH135" s="307"/>
      <c r="AI135" s="307"/>
      <c r="AJ135" s="307"/>
      <c r="AK135" s="307"/>
      <c r="AL135" s="307"/>
      <c r="AM135" s="307"/>
      <c r="AN135" s="356" t="s">
        <v>1757</v>
      </c>
      <c r="AO135" s="161">
        <f>$AO$125</f>
        <v>0.97</v>
      </c>
      <c r="AP135" s="41">
        <f>ROUND(ROUND(ROUND(Q132*AB135,0)*$AE$131,0)*AO135,0)</f>
        <v>626</v>
      </c>
      <c r="AQ135" s="53"/>
    </row>
    <row r="136" spans="1:43" ht="18" customHeight="1">
      <c r="A136" s="14">
        <v>54</v>
      </c>
      <c r="B136" s="152">
        <v>9981</v>
      </c>
      <c r="C136" s="80" t="s">
        <v>1103</v>
      </c>
      <c r="D136" s="634"/>
      <c r="E136" s="81"/>
      <c r="F136" s="82"/>
      <c r="G136" s="83"/>
      <c r="H136" s="57"/>
      <c r="I136" s="283"/>
      <c r="J136" s="283"/>
      <c r="K136" s="283"/>
      <c r="L136" s="284"/>
      <c r="M136" s="57" t="s">
        <v>692</v>
      </c>
      <c r="N136" s="283"/>
      <c r="O136" s="283"/>
      <c r="P136" s="283"/>
      <c r="Q136" s="616">
        <f>'地域福祉施設'!Q136</f>
        <v>1017</v>
      </c>
      <c r="R136" s="616"/>
      <c r="S136" s="10" t="s">
        <v>1249</v>
      </c>
      <c r="T136" s="283"/>
      <c r="U136" s="130"/>
      <c r="V136" s="10"/>
      <c r="W136" s="10"/>
      <c r="X136" s="10"/>
      <c r="Y136" s="10"/>
      <c r="Z136" s="10"/>
      <c r="AA136" s="12"/>
      <c r="AB136" s="12"/>
      <c r="AC136" s="12"/>
      <c r="AD136" s="28"/>
      <c r="AE136" s="10"/>
      <c r="AF136" s="24"/>
      <c r="AG136" s="180"/>
      <c r="AH136" s="307"/>
      <c r="AI136" s="307"/>
      <c r="AJ136" s="307"/>
      <c r="AK136" s="307"/>
      <c r="AL136" s="307"/>
      <c r="AM136" s="307"/>
      <c r="AN136" s="161"/>
      <c r="AO136" s="161"/>
      <c r="AP136" s="41">
        <f>ROUND(Q136*$AE$131,0)</f>
        <v>712</v>
      </c>
      <c r="AQ136" s="53"/>
    </row>
    <row r="137" spans="1:43" ht="18" customHeight="1">
      <c r="A137" s="14">
        <v>54</v>
      </c>
      <c r="B137" s="152">
        <v>9539</v>
      </c>
      <c r="C137" s="114" t="s">
        <v>1104</v>
      </c>
      <c r="D137" s="634"/>
      <c r="E137" s="81"/>
      <c r="F137" s="82"/>
      <c r="G137" s="83"/>
      <c r="H137" s="303"/>
      <c r="I137" s="469"/>
      <c r="J137" s="469"/>
      <c r="K137" s="469"/>
      <c r="L137" s="470"/>
      <c r="M137" s="57"/>
      <c r="N137" s="283"/>
      <c r="O137" s="283"/>
      <c r="P137" s="283"/>
      <c r="Q137" s="380"/>
      <c r="R137" s="380"/>
      <c r="S137" s="10"/>
      <c r="T137" s="283"/>
      <c r="U137" s="130"/>
      <c r="V137" s="10"/>
      <c r="W137" s="10"/>
      <c r="X137" s="10"/>
      <c r="Y137" s="10"/>
      <c r="Z137" s="10"/>
      <c r="AA137" s="10"/>
      <c r="AB137" s="12"/>
      <c r="AC137" s="12"/>
      <c r="AD137" s="28"/>
      <c r="AE137" s="10"/>
      <c r="AF137" s="24"/>
      <c r="AG137" s="180" t="s">
        <v>1287</v>
      </c>
      <c r="AH137" s="307"/>
      <c r="AI137" s="307"/>
      <c r="AJ137" s="307"/>
      <c r="AK137" s="307"/>
      <c r="AL137" s="307"/>
      <c r="AM137" s="307"/>
      <c r="AN137" s="356" t="s">
        <v>1757</v>
      </c>
      <c r="AO137" s="161">
        <f>$AO$125</f>
        <v>0.97</v>
      </c>
      <c r="AP137" s="41">
        <f>ROUND(ROUND(Q136*$AE$131,0)*AO137,0)</f>
        <v>691</v>
      </c>
      <c r="AQ137" s="23"/>
    </row>
    <row r="138" spans="1:43" ht="18" customHeight="1">
      <c r="A138" s="14">
        <v>54</v>
      </c>
      <c r="B138" s="152">
        <v>9983</v>
      </c>
      <c r="C138" s="80" t="s">
        <v>1107</v>
      </c>
      <c r="D138" s="634"/>
      <c r="E138" s="81"/>
      <c r="F138" s="82"/>
      <c r="G138" s="83"/>
      <c r="H138" s="57"/>
      <c r="I138" s="283"/>
      <c r="J138" s="283"/>
      <c r="K138" s="283"/>
      <c r="L138" s="284"/>
      <c r="M138" s="57"/>
      <c r="N138" s="283"/>
      <c r="O138" s="283"/>
      <c r="P138" s="283"/>
      <c r="Q138" s="328"/>
      <c r="R138" s="328"/>
      <c r="S138" s="283"/>
      <c r="T138" s="283"/>
      <c r="U138" s="128" t="s">
        <v>1800</v>
      </c>
      <c r="V138" s="2"/>
      <c r="W138" s="21"/>
      <c r="X138" s="21"/>
      <c r="Y138" s="21"/>
      <c r="Z138" s="21"/>
      <c r="AA138" s="21"/>
      <c r="AB138" s="84"/>
      <c r="AC138" s="84"/>
      <c r="AD138" s="57"/>
      <c r="AE138" s="283"/>
      <c r="AF138" s="284"/>
      <c r="AG138" s="181"/>
      <c r="AH138" s="307"/>
      <c r="AI138" s="307"/>
      <c r="AJ138" s="307"/>
      <c r="AK138" s="307"/>
      <c r="AL138" s="307"/>
      <c r="AM138" s="307"/>
      <c r="AN138" s="533"/>
      <c r="AO138" s="533"/>
      <c r="AP138" s="41">
        <f>ROUND(ROUND(Q136*AB139,0)*$AE$131,0)</f>
        <v>690</v>
      </c>
      <c r="AQ138" s="53"/>
    </row>
    <row r="139" spans="1:43" ht="18" customHeight="1">
      <c r="A139" s="14">
        <v>54</v>
      </c>
      <c r="B139" s="152">
        <v>9540</v>
      </c>
      <c r="C139" s="114" t="s">
        <v>1108</v>
      </c>
      <c r="D139" s="634"/>
      <c r="E139" s="81"/>
      <c r="F139" s="82"/>
      <c r="G139" s="83"/>
      <c r="H139" s="390"/>
      <c r="I139" s="391"/>
      <c r="J139" s="391"/>
      <c r="K139" s="391"/>
      <c r="L139" s="392"/>
      <c r="M139" s="44"/>
      <c r="N139" s="25"/>
      <c r="O139" s="25"/>
      <c r="P139" s="25"/>
      <c r="Q139" s="329"/>
      <c r="R139" s="329"/>
      <c r="S139" s="25"/>
      <c r="T139" s="25"/>
      <c r="U139" s="129" t="s">
        <v>689</v>
      </c>
      <c r="V139" s="305"/>
      <c r="W139" s="25"/>
      <c r="X139" s="25"/>
      <c r="Y139" s="25"/>
      <c r="Z139" s="25"/>
      <c r="AA139" s="355" t="s">
        <v>1757</v>
      </c>
      <c r="AB139" s="574">
        <f>$AH$7</f>
        <v>0.97</v>
      </c>
      <c r="AC139" s="591"/>
      <c r="AD139" s="303"/>
      <c r="AE139" s="30"/>
      <c r="AF139" s="401"/>
      <c r="AG139" s="180" t="s">
        <v>1287</v>
      </c>
      <c r="AH139" s="307"/>
      <c r="AI139" s="307"/>
      <c r="AJ139" s="307"/>
      <c r="AK139" s="307"/>
      <c r="AL139" s="307"/>
      <c r="AM139" s="307"/>
      <c r="AN139" s="356" t="s">
        <v>1757</v>
      </c>
      <c r="AO139" s="161">
        <f>$AO$125</f>
        <v>0.97</v>
      </c>
      <c r="AP139" s="41">
        <f>ROUND(ROUND(ROUND(Q136*AB139,0)*$AE$131,0)*AO139,0)</f>
        <v>669</v>
      </c>
      <c r="AQ139" s="53"/>
    </row>
    <row r="140" spans="1:43" ht="18" customHeight="1">
      <c r="A140" s="14">
        <v>54</v>
      </c>
      <c r="B140" s="152">
        <v>9991</v>
      </c>
      <c r="C140" s="80" t="s">
        <v>1109</v>
      </c>
      <c r="D140" s="634"/>
      <c r="E140" s="81"/>
      <c r="F140" s="82"/>
      <c r="G140" s="83"/>
      <c r="H140" s="57"/>
      <c r="I140" s="283"/>
      <c r="J140" s="283"/>
      <c r="K140" s="283"/>
      <c r="L140" s="284"/>
      <c r="M140" s="57" t="s">
        <v>693</v>
      </c>
      <c r="N140" s="283"/>
      <c r="O140" s="283"/>
      <c r="P140" s="283"/>
      <c r="Q140" s="616">
        <f>'地域福祉施設'!Q140</f>
        <v>1083</v>
      </c>
      <c r="R140" s="616"/>
      <c r="S140" s="10" t="s">
        <v>1249</v>
      </c>
      <c r="T140" s="283"/>
      <c r="U140" s="130"/>
      <c r="V140" s="10"/>
      <c r="W140" s="10"/>
      <c r="X140" s="10"/>
      <c r="Y140" s="10"/>
      <c r="Z140" s="10"/>
      <c r="AA140" s="12"/>
      <c r="AB140" s="12"/>
      <c r="AC140" s="12"/>
      <c r="AD140" s="28"/>
      <c r="AE140" s="10"/>
      <c r="AF140" s="24"/>
      <c r="AG140" s="180"/>
      <c r="AH140" s="307"/>
      <c r="AI140" s="307"/>
      <c r="AJ140" s="307"/>
      <c r="AK140" s="307"/>
      <c r="AL140" s="307"/>
      <c r="AM140" s="307"/>
      <c r="AN140" s="161"/>
      <c r="AO140" s="161"/>
      <c r="AP140" s="41">
        <f>ROUND(Q140*$AE$131,0)</f>
        <v>758</v>
      </c>
      <c r="AQ140" s="53"/>
    </row>
    <row r="141" spans="1:43" ht="18" customHeight="1">
      <c r="A141" s="14">
        <v>54</v>
      </c>
      <c r="B141" s="152">
        <v>9541</v>
      </c>
      <c r="C141" s="114" t="s">
        <v>1110</v>
      </c>
      <c r="D141" s="634"/>
      <c r="E141" s="81"/>
      <c r="F141" s="82"/>
      <c r="G141" s="83"/>
      <c r="H141" s="303"/>
      <c r="I141" s="469"/>
      <c r="J141" s="469"/>
      <c r="K141" s="469"/>
      <c r="L141" s="470"/>
      <c r="M141" s="57"/>
      <c r="N141" s="283"/>
      <c r="O141" s="283"/>
      <c r="P141" s="283"/>
      <c r="Q141" s="380"/>
      <c r="R141" s="380"/>
      <c r="S141" s="10"/>
      <c r="T141" s="283"/>
      <c r="U141" s="130"/>
      <c r="V141" s="10"/>
      <c r="W141" s="10"/>
      <c r="X141" s="10"/>
      <c r="Y141" s="10"/>
      <c r="Z141" s="10"/>
      <c r="AA141" s="10"/>
      <c r="AB141" s="12"/>
      <c r="AC141" s="12"/>
      <c r="AD141" s="28"/>
      <c r="AE141" s="10"/>
      <c r="AF141" s="24"/>
      <c r="AG141" s="180" t="s">
        <v>1287</v>
      </c>
      <c r="AH141" s="307"/>
      <c r="AI141" s="307"/>
      <c r="AJ141" s="307"/>
      <c r="AK141" s="307"/>
      <c r="AL141" s="307"/>
      <c r="AM141" s="307"/>
      <c r="AN141" s="356" t="s">
        <v>1757</v>
      </c>
      <c r="AO141" s="161">
        <f>$AO$125</f>
        <v>0.97</v>
      </c>
      <c r="AP141" s="41">
        <f>ROUND(ROUND(Q140*$AE$131,0)*AO141,0)</f>
        <v>735</v>
      </c>
      <c r="AQ141" s="23"/>
    </row>
    <row r="142" spans="1:43" ht="18" customHeight="1">
      <c r="A142" s="14">
        <v>54</v>
      </c>
      <c r="B142" s="152">
        <v>9993</v>
      </c>
      <c r="C142" s="80" t="s">
        <v>1111</v>
      </c>
      <c r="D142" s="634"/>
      <c r="E142" s="81"/>
      <c r="F142" s="82"/>
      <c r="G142" s="83"/>
      <c r="H142" s="57"/>
      <c r="I142" s="283"/>
      <c r="J142" s="283"/>
      <c r="K142" s="283"/>
      <c r="L142" s="284"/>
      <c r="M142" s="57"/>
      <c r="N142" s="283"/>
      <c r="O142" s="283"/>
      <c r="P142" s="283"/>
      <c r="Q142" s="328"/>
      <c r="R142" s="328"/>
      <c r="S142" s="283"/>
      <c r="T142" s="283"/>
      <c r="U142" s="128" t="s">
        <v>1800</v>
      </c>
      <c r="V142" s="2"/>
      <c r="W142" s="21"/>
      <c r="X142" s="21"/>
      <c r="Y142" s="21"/>
      <c r="Z142" s="21"/>
      <c r="AA142" s="21"/>
      <c r="AB142" s="84"/>
      <c r="AC142" s="84"/>
      <c r="AD142" s="57"/>
      <c r="AE142" s="283"/>
      <c r="AF142" s="284"/>
      <c r="AG142" s="181"/>
      <c r="AH142" s="307"/>
      <c r="AI142" s="307"/>
      <c r="AJ142" s="307"/>
      <c r="AK142" s="307"/>
      <c r="AL142" s="307"/>
      <c r="AM142" s="307"/>
      <c r="AN142" s="533"/>
      <c r="AO142" s="533"/>
      <c r="AP142" s="41">
        <f>ROUND(ROUND(Q140*AB143,0)*$AE$131,0)</f>
        <v>736</v>
      </c>
      <c r="AQ142" s="53"/>
    </row>
    <row r="143" spans="1:43" ht="18" customHeight="1">
      <c r="A143" s="14">
        <v>54</v>
      </c>
      <c r="B143" s="152">
        <v>9542</v>
      </c>
      <c r="C143" s="114" t="s">
        <v>1112</v>
      </c>
      <c r="D143" s="634"/>
      <c r="E143" s="81"/>
      <c r="F143" s="82"/>
      <c r="G143" s="83"/>
      <c r="H143" s="390"/>
      <c r="I143" s="394"/>
      <c r="J143" s="394"/>
      <c r="K143" s="394"/>
      <c r="L143" s="395"/>
      <c r="M143" s="44"/>
      <c r="N143" s="25"/>
      <c r="O143" s="25"/>
      <c r="P143" s="25"/>
      <c r="Q143" s="329"/>
      <c r="R143" s="329"/>
      <c r="S143" s="25"/>
      <c r="T143" s="25"/>
      <c r="U143" s="129" t="s">
        <v>689</v>
      </c>
      <c r="V143" s="305"/>
      <c r="W143" s="25"/>
      <c r="X143" s="25"/>
      <c r="Y143" s="25"/>
      <c r="Z143" s="25"/>
      <c r="AA143" s="355" t="s">
        <v>1757</v>
      </c>
      <c r="AB143" s="574">
        <f>$AH$7</f>
        <v>0.97</v>
      </c>
      <c r="AC143" s="591"/>
      <c r="AD143" s="303"/>
      <c r="AE143" s="30"/>
      <c r="AF143" s="401"/>
      <c r="AG143" s="180" t="s">
        <v>1287</v>
      </c>
      <c r="AH143" s="307"/>
      <c r="AI143" s="307"/>
      <c r="AJ143" s="307"/>
      <c r="AK143" s="307"/>
      <c r="AL143" s="307"/>
      <c r="AM143" s="307"/>
      <c r="AN143" s="356" t="s">
        <v>1757</v>
      </c>
      <c r="AO143" s="161">
        <f>$AO$125</f>
        <v>0.97</v>
      </c>
      <c r="AP143" s="41">
        <f>ROUND(ROUND(ROUND(Q140*AB143,0)*$AE$131,0)*AO143,0)</f>
        <v>714</v>
      </c>
      <c r="AQ143" s="53"/>
    </row>
    <row r="144" spans="1:43" ht="18" customHeight="1">
      <c r="A144" s="14">
        <v>54</v>
      </c>
      <c r="B144" s="152">
        <v>9955</v>
      </c>
      <c r="C144" s="80" t="s">
        <v>1113</v>
      </c>
      <c r="D144" s="634"/>
      <c r="E144" s="162"/>
      <c r="F144" s="163"/>
      <c r="G144" s="83"/>
      <c r="H144" s="109" t="s">
        <v>705</v>
      </c>
      <c r="I144" s="467"/>
      <c r="J144" s="467"/>
      <c r="K144" s="467"/>
      <c r="L144" s="468"/>
      <c r="M144" s="43" t="s">
        <v>1282</v>
      </c>
      <c r="N144" s="21"/>
      <c r="O144" s="21"/>
      <c r="P144" s="21"/>
      <c r="Q144" s="616">
        <f>'地域福祉施設'!Q144</f>
        <v>812</v>
      </c>
      <c r="R144" s="616"/>
      <c r="S144" s="2" t="s">
        <v>1249</v>
      </c>
      <c r="T144" s="21"/>
      <c r="U144" s="128"/>
      <c r="V144" s="2"/>
      <c r="W144" s="2"/>
      <c r="X144" s="2"/>
      <c r="Y144" s="2"/>
      <c r="Z144" s="2"/>
      <c r="AA144" s="2"/>
      <c r="AB144" s="5"/>
      <c r="AC144" s="5"/>
      <c r="AD144" s="28"/>
      <c r="AE144" s="10"/>
      <c r="AF144" s="24"/>
      <c r="AG144" s="180"/>
      <c r="AH144" s="307"/>
      <c r="AI144" s="307"/>
      <c r="AJ144" s="307"/>
      <c r="AK144" s="307"/>
      <c r="AL144" s="307"/>
      <c r="AM144" s="307"/>
      <c r="AN144" s="161"/>
      <c r="AO144" s="161"/>
      <c r="AP144" s="41">
        <f>ROUND(Q144*$AE$131,0)</f>
        <v>568</v>
      </c>
      <c r="AQ144" s="53"/>
    </row>
    <row r="145" spans="1:43" ht="18" customHeight="1">
      <c r="A145" s="14">
        <v>54</v>
      </c>
      <c r="B145" s="152">
        <v>9543</v>
      </c>
      <c r="C145" s="114" t="s">
        <v>1114</v>
      </c>
      <c r="D145" s="634"/>
      <c r="E145" s="404"/>
      <c r="F145" s="405"/>
      <c r="G145" s="406"/>
      <c r="H145" s="610" t="s">
        <v>993</v>
      </c>
      <c r="I145" s="624"/>
      <c r="J145" s="624"/>
      <c r="K145" s="624"/>
      <c r="L145" s="625"/>
      <c r="M145" s="57"/>
      <c r="N145" s="283"/>
      <c r="O145" s="283"/>
      <c r="P145" s="283"/>
      <c r="Q145" s="380"/>
      <c r="R145" s="380"/>
      <c r="S145" s="10"/>
      <c r="T145" s="283"/>
      <c r="U145" s="130"/>
      <c r="V145" s="10"/>
      <c r="W145" s="10"/>
      <c r="X145" s="10"/>
      <c r="Y145" s="10"/>
      <c r="Z145" s="10"/>
      <c r="AA145" s="10"/>
      <c r="AB145" s="12"/>
      <c r="AC145" s="12"/>
      <c r="AD145" s="28"/>
      <c r="AE145" s="10"/>
      <c r="AF145" s="24"/>
      <c r="AG145" s="180" t="s">
        <v>1287</v>
      </c>
      <c r="AH145" s="307"/>
      <c r="AI145" s="307"/>
      <c r="AJ145" s="307"/>
      <c r="AK145" s="307"/>
      <c r="AL145" s="307"/>
      <c r="AM145" s="307"/>
      <c r="AN145" s="356" t="s">
        <v>1757</v>
      </c>
      <c r="AO145" s="161">
        <f>$AO$125</f>
        <v>0.97</v>
      </c>
      <c r="AP145" s="41">
        <f>ROUND(ROUND(Q144*$AE$131,0)*AO145,0)</f>
        <v>551</v>
      </c>
      <c r="AQ145" s="23"/>
    </row>
    <row r="146" spans="1:43" ht="18" customHeight="1">
      <c r="A146" s="14">
        <v>54</v>
      </c>
      <c r="B146" s="152">
        <v>9957</v>
      </c>
      <c r="C146" s="80" t="s">
        <v>1115</v>
      </c>
      <c r="D146" s="634"/>
      <c r="E146" s="404"/>
      <c r="F146" s="405"/>
      <c r="G146" s="406"/>
      <c r="H146" s="626"/>
      <c r="I146" s="624"/>
      <c r="J146" s="624"/>
      <c r="K146" s="624"/>
      <c r="L146" s="625"/>
      <c r="M146" s="57"/>
      <c r="N146" s="283"/>
      <c r="O146" s="283"/>
      <c r="P146" s="283"/>
      <c r="Q146" s="328"/>
      <c r="R146" s="328"/>
      <c r="S146" s="283"/>
      <c r="T146" s="283"/>
      <c r="U146" s="128" t="s">
        <v>1800</v>
      </c>
      <c r="V146" s="2"/>
      <c r="W146" s="21"/>
      <c r="X146" s="21"/>
      <c r="Y146" s="21"/>
      <c r="Z146" s="21"/>
      <c r="AA146" s="21"/>
      <c r="AB146" s="84"/>
      <c r="AC146" s="84"/>
      <c r="AD146" s="57"/>
      <c r="AE146" s="283"/>
      <c r="AF146" s="284"/>
      <c r="AG146" s="181"/>
      <c r="AH146" s="307"/>
      <c r="AI146" s="307"/>
      <c r="AJ146" s="307"/>
      <c r="AK146" s="307"/>
      <c r="AL146" s="307"/>
      <c r="AM146" s="307"/>
      <c r="AN146" s="533"/>
      <c r="AO146" s="533"/>
      <c r="AP146" s="41">
        <f>ROUND(ROUND(Q144*AB147,0)*$AE$131,0)</f>
        <v>552</v>
      </c>
      <c r="AQ146" s="53"/>
    </row>
    <row r="147" spans="1:43" ht="18" customHeight="1">
      <c r="A147" s="14">
        <v>54</v>
      </c>
      <c r="B147" s="152">
        <v>9544</v>
      </c>
      <c r="C147" s="114" t="s">
        <v>1116</v>
      </c>
      <c r="D147" s="634"/>
      <c r="E147" s="404"/>
      <c r="F147" s="405"/>
      <c r="G147" s="406"/>
      <c r="H147" s="626"/>
      <c r="I147" s="624"/>
      <c r="J147" s="624"/>
      <c r="K147" s="624"/>
      <c r="L147" s="625"/>
      <c r="M147" s="44"/>
      <c r="N147" s="25"/>
      <c r="O147" s="25"/>
      <c r="P147" s="25"/>
      <c r="Q147" s="329"/>
      <c r="R147" s="329"/>
      <c r="S147" s="25"/>
      <c r="T147" s="25"/>
      <c r="U147" s="129" t="s">
        <v>689</v>
      </c>
      <c r="V147" s="305"/>
      <c r="W147" s="25"/>
      <c r="X147" s="25"/>
      <c r="Y147" s="25"/>
      <c r="Z147" s="25"/>
      <c r="AA147" s="355" t="s">
        <v>1757</v>
      </c>
      <c r="AB147" s="574">
        <f>$AH$7</f>
        <v>0.97</v>
      </c>
      <c r="AC147" s="591"/>
      <c r="AD147" s="303"/>
      <c r="AE147" s="30"/>
      <c r="AF147" s="401"/>
      <c r="AG147" s="180" t="s">
        <v>1287</v>
      </c>
      <c r="AH147" s="307"/>
      <c r="AI147" s="307"/>
      <c r="AJ147" s="307"/>
      <c r="AK147" s="307"/>
      <c r="AL147" s="307"/>
      <c r="AM147" s="307"/>
      <c r="AN147" s="356" t="s">
        <v>1757</v>
      </c>
      <c r="AO147" s="161">
        <f>$AO$125</f>
        <v>0.97</v>
      </c>
      <c r="AP147" s="41">
        <f>ROUND(ROUND(ROUND(Q144*AB147,0)*$AE$131,0)*AO147,0)</f>
        <v>535</v>
      </c>
      <c r="AQ147" s="53"/>
    </row>
    <row r="148" spans="1:43" ht="18" customHeight="1">
      <c r="A148" s="14">
        <v>54</v>
      </c>
      <c r="B148" s="152">
        <v>9965</v>
      </c>
      <c r="C148" s="80" t="s">
        <v>1117</v>
      </c>
      <c r="D148" s="634"/>
      <c r="E148" s="404"/>
      <c r="F148" s="405"/>
      <c r="G148" s="406"/>
      <c r="H148" s="165" t="s">
        <v>1288</v>
      </c>
      <c r="I148" s="476"/>
      <c r="J148" s="476"/>
      <c r="K148" s="476"/>
      <c r="L148" s="447"/>
      <c r="M148" s="57" t="s">
        <v>706</v>
      </c>
      <c r="N148" s="283"/>
      <c r="O148" s="283"/>
      <c r="P148" s="283"/>
      <c r="Q148" s="616">
        <f>'地域福祉施設'!Q148</f>
        <v>878</v>
      </c>
      <c r="R148" s="616"/>
      <c r="S148" s="10" t="s">
        <v>1249</v>
      </c>
      <c r="T148" s="283"/>
      <c r="U148" s="130"/>
      <c r="V148" s="10"/>
      <c r="W148" s="10"/>
      <c r="X148" s="10"/>
      <c r="Y148" s="10"/>
      <c r="Z148" s="10"/>
      <c r="AA148" s="12"/>
      <c r="AB148" s="12"/>
      <c r="AC148" s="12"/>
      <c r="AD148" s="28"/>
      <c r="AE148" s="10"/>
      <c r="AF148" s="24"/>
      <c r="AG148" s="180"/>
      <c r="AH148" s="307"/>
      <c r="AI148" s="307"/>
      <c r="AJ148" s="307"/>
      <c r="AK148" s="307"/>
      <c r="AL148" s="307"/>
      <c r="AM148" s="307"/>
      <c r="AN148" s="161"/>
      <c r="AO148" s="161"/>
      <c r="AP148" s="41">
        <f>ROUND(Q148*$AE$131,0)</f>
        <v>615</v>
      </c>
      <c r="AQ148" s="53"/>
    </row>
    <row r="149" spans="1:43" ht="18" customHeight="1">
      <c r="A149" s="14">
        <v>54</v>
      </c>
      <c r="B149" s="152">
        <v>9545</v>
      </c>
      <c r="C149" s="114" t="s">
        <v>1118</v>
      </c>
      <c r="D149" s="634"/>
      <c r="E149" s="404"/>
      <c r="F149" s="405"/>
      <c r="G149" s="406"/>
      <c r="H149" s="404"/>
      <c r="I149" s="405"/>
      <c r="J149" s="405"/>
      <c r="K149" s="405"/>
      <c r="L149" s="406"/>
      <c r="M149" s="57"/>
      <c r="N149" s="283"/>
      <c r="O149" s="283"/>
      <c r="P149" s="283"/>
      <c r="Q149" s="380"/>
      <c r="R149" s="380"/>
      <c r="S149" s="10"/>
      <c r="T149" s="283"/>
      <c r="U149" s="130"/>
      <c r="V149" s="10"/>
      <c r="W149" s="10"/>
      <c r="X149" s="10"/>
      <c r="Y149" s="10"/>
      <c r="Z149" s="10"/>
      <c r="AA149" s="10"/>
      <c r="AB149" s="12"/>
      <c r="AC149" s="12"/>
      <c r="AD149" s="28"/>
      <c r="AE149" s="10"/>
      <c r="AF149" s="24"/>
      <c r="AG149" s="180" t="s">
        <v>1287</v>
      </c>
      <c r="AH149" s="307"/>
      <c r="AI149" s="307"/>
      <c r="AJ149" s="307"/>
      <c r="AK149" s="307"/>
      <c r="AL149" s="307"/>
      <c r="AM149" s="307"/>
      <c r="AN149" s="356" t="s">
        <v>1757</v>
      </c>
      <c r="AO149" s="161">
        <f>$AO$125</f>
        <v>0.97</v>
      </c>
      <c r="AP149" s="41">
        <f>ROUND(ROUND(Q148*$AE$131,0)*AO149,0)</f>
        <v>597</v>
      </c>
      <c r="AQ149" s="23"/>
    </row>
    <row r="150" spans="1:43" ht="18" customHeight="1">
      <c r="A150" s="14">
        <v>54</v>
      </c>
      <c r="B150" s="152">
        <v>9967</v>
      </c>
      <c r="C150" s="80" t="s">
        <v>1119</v>
      </c>
      <c r="D150" s="634"/>
      <c r="E150" s="81"/>
      <c r="F150" s="82"/>
      <c r="G150" s="83"/>
      <c r="H150" s="390"/>
      <c r="I150" s="391"/>
      <c r="J150" s="391"/>
      <c r="K150" s="391"/>
      <c r="L150" s="392"/>
      <c r="M150" s="57"/>
      <c r="N150" s="283"/>
      <c r="O150" s="283"/>
      <c r="P150" s="283"/>
      <c r="Q150" s="328"/>
      <c r="R150" s="328"/>
      <c r="S150" s="283"/>
      <c r="T150" s="283"/>
      <c r="U150" s="128" t="s">
        <v>1800</v>
      </c>
      <c r="V150" s="2"/>
      <c r="W150" s="21"/>
      <c r="X150" s="21"/>
      <c r="Y150" s="21"/>
      <c r="Z150" s="21"/>
      <c r="AA150" s="21"/>
      <c r="AB150" s="84"/>
      <c r="AC150" s="84"/>
      <c r="AD150" s="57"/>
      <c r="AE150" s="283"/>
      <c r="AF150" s="284"/>
      <c r="AG150" s="181"/>
      <c r="AH150" s="307"/>
      <c r="AI150" s="307"/>
      <c r="AJ150" s="307"/>
      <c r="AK150" s="307"/>
      <c r="AL150" s="307"/>
      <c r="AM150" s="307"/>
      <c r="AN150" s="533"/>
      <c r="AO150" s="533"/>
      <c r="AP150" s="41">
        <f>ROUND(ROUND(Q148*AB151,0)*$AE$131,0)</f>
        <v>596</v>
      </c>
      <c r="AQ150" s="53"/>
    </row>
    <row r="151" spans="1:43" ht="18" customHeight="1">
      <c r="A151" s="14">
        <v>54</v>
      </c>
      <c r="B151" s="152">
        <v>9546</v>
      </c>
      <c r="C151" s="114" t="s">
        <v>1120</v>
      </c>
      <c r="D151" s="634"/>
      <c r="E151" s="81"/>
      <c r="F151" s="82"/>
      <c r="G151" s="83"/>
      <c r="H151" s="149"/>
      <c r="I151" s="471"/>
      <c r="J151" s="471"/>
      <c r="K151" s="471"/>
      <c r="L151" s="472"/>
      <c r="M151" s="44"/>
      <c r="N151" s="25"/>
      <c r="O151" s="25"/>
      <c r="P151" s="25"/>
      <c r="Q151" s="329"/>
      <c r="R151" s="329"/>
      <c r="S151" s="25"/>
      <c r="T151" s="25"/>
      <c r="U151" s="129" t="s">
        <v>689</v>
      </c>
      <c r="V151" s="305"/>
      <c r="W151" s="25"/>
      <c r="X151" s="25"/>
      <c r="Y151" s="25"/>
      <c r="Z151" s="25"/>
      <c r="AA151" s="355" t="s">
        <v>1757</v>
      </c>
      <c r="AB151" s="574">
        <f>$AH$7</f>
        <v>0.97</v>
      </c>
      <c r="AC151" s="591"/>
      <c r="AD151" s="303"/>
      <c r="AE151" s="30"/>
      <c r="AF151" s="401"/>
      <c r="AG151" s="180" t="s">
        <v>1287</v>
      </c>
      <c r="AH151" s="307"/>
      <c r="AI151" s="307"/>
      <c r="AJ151" s="307"/>
      <c r="AK151" s="307"/>
      <c r="AL151" s="307"/>
      <c r="AM151" s="307"/>
      <c r="AN151" s="356" t="s">
        <v>1757</v>
      </c>
      <c r="AO151" s="161">
        <f>$AO$125</f>
        <v>0.97</v>
      </c>
      <c r="AP151" s="41">
        <f>ROUND(ROUND(ROUND(Q148*AB151,0)*$AE$131,0)*AO151,0)</f>
        <v>578</v>
      </c>
      <c r="AQ151" s="53"/>
    </row>
    <row r="152" spans="1:43" ht="18" customHeight="1">
      <c r="A152" s="14">
        <v>54</v>
      </c>
      <c r="B152" s="152">
        <v>9975</v>
      </c>
      <c r="C152" s="80" t="s">
        <v>1121</v>
      </c>
      <c r="D152" s="634"/>
      <c r="E152" s="81"/>
      <c r="F152" s="82"/>
      <c r="G152" s="83"/>
      <c r="H152" s="478"/>
      <c r="I152" s="471"/>
      <c r="J152" s="471"/>
      <c r="K152" s="471"/>
      <c r="L152" s="472"/>
      <c r="M152" s="57" t="s">
        <v>691</v>
      </c>
      <c r="N152" s="283"/>
      <c r="O152" s="283"/>
      <c r="P152" s="283"/>
      <c r="Q152" s="616">
        <f>'地域福祉施設'!Q152</f>
        <v>950</v>
      </c>
      <c r="R152" s="616"/>
      <c r="S152" s="10" t="s">
        <v>1249</v>
      </c>
      <c r="T152" s="283"/>
      <c r="U152" s="130"/>
      <c r="V152" s="10"/>
      <c r="W152" s="10"/>
      <c r="X152" s="10"/>
      <c r="Y152" s="10"/>
      <c r="Z152" s="10"/>
      <c r="AA152" s="12"/>
      <c r="AB152" s="12"/>
      <c r="AC152" s="12"/>
      <c r="AD152" s="28"/>
      <c r="AE152" s="10"/>
      <c r="AF152" s="24"/>
      <c r="AG152" s="180"/>
      <c r="AH152" s="307"/>
      <c r="AI152" s="307"/>
      <c r="AJ152" s="307"/>
      <c r="AK152" s="307"/>
      <c r="AL152" s="307"/>
      <c r="AM152" s="307"/>
      <c r="AN152" s="161"/>
      <c r="AO152" s="161"/>
      <c r="AP152" s="41">
        <f>ROUND(Q152*$AE$131,0)</f>
        <v>665</v>
      </c>
      <c r="AQ152" s="53"/>
    </row>
    <row r="153" spans="1:43" ht="18" customHeight="1">
      <c r="A153" s="14">
        <v>54</v>
      </c>
      <c r="B153" s="152">
        <v>9547</v>
      </c>
      <c r="C153" s="114" t="s">
        <v>1122</v>
      </c>
      <c r="D153" s="634"/>
      <c r="E153" s="81"/>
      <c r="F153" s="82"/>
      <c r="G153" s="83"/>
      <c r="H153" s="303"/>
      <c r="I153" s="469"/>
      <c r="J153" s="469"/>
      <c r="K153" s="469"/>
      <c r="L153" s="470"/>
      <c r="M153" s="57"/>
      <c r="N153" s="283"/>
      <c r="O153" s="283"/>
      <c r="P153" s="283"/>
      <c r="Q153" s="380"/>
      <c r="R153" s="380"/>
      <c r="S153" s="10"/>
      <c r="T153" s="283"/>
      <c r="U153" s="130"/>
      <c r="V153" s="10"/>
      <c r="W153" s="10"/>
      <c r="X153" s="10"/>
      <c r="Y153" s="10"/>
      <c r="Z153" s="10"/>
      <c r="AA153" s="10"/>
      <c r="AB153" s="12"/>
      <c r="AC153" s="12"/>
      <c r="AD153" s="28"/>
      <c r="AE153" s="10"/>
      <c r="AF153" s="24"/>
      <c r="AG153" s="180" t="s">
        <v>1287</v>
      </c>
      <c r="AH153" s="307"/>
      <c r="AI153" s="307"/>
      <c r="AJ153" s="307"/>
      <c r="AK153" s="307"/>
      <c r="AL153" s="307"/>
      <c r="AM153" s="307"/>
      <c r="AN153" s="356" t="s">
        <v>1757</v>
      </c>
      <c r="AO153" s="161">
        <f>$AO$125</f>
        <v>0.97</v>
      </c>
      <c r="AP153" s="41">
        <f>ROUND(ROUND(Q152*$AE$131,0)*AO153,0)</f>
        <v>645</v>
      </c>
      <c r="AQ153" s="23"/>
    </row>
    <row r="154" spans="1:43" ht="18" customHeight="1">
      <c r="A154" s="14">
        <v>54</v>
      </c>
      <c r="B154" s="152">
        <v>9977</v>
      </c>
      <c r="C154" s="80" t="s">
        <v>1123</v>
      </c>
      <c r="D154" s="628"/>
      <c r="E154" s="81"/>
      <c r="F154" s="82"/>
      <c r="G154" s="83"/>
      <c r="H154" s="57"/>
      <c r="I154" s="283"/>
      <c r="J154" s="283"/>
      <c r="K154" s="283"/>
      <c r="L154" s="284"/>
      <c r="M154" s="57"/>
      <c r="N154" s="283"/>
      <c r="O154" s="283"/>
      <c r="P154" s="283"/>
      <c r="Q154" s="328"/>
      <c r="R154" s="328"/>
      <c r="S154" s="283"/>
      <c r="T154" s="283"/>
      <c r="U154" s="128" t="s">
        <v>1800</v>
      </c>
      <c r="V154" s="2"/>
      <c r="W154" s="21"/>
      <c r="X154" s="21"/>
      <c r="Y154" s="21"/>
      <c r="Z154" s="21"/>
      <c r="AA154" s="21"/>
      <c r="AB154" s="84"/>
      <c r="AC154" s="84"/>
      <c r="AD154" s="57"/>
      <c r="AE154" s="283"/>
      <c r="AF154" s="284"/>
      <c r="AG154" s="181"/>
      <c r="AH154" s="307"/>
      <c r="AI154" s="307"/>
      <c r="AJ154" s="307"/>
      <c r="AK154" s="307"/>
      <c r="AL154" s="307"/>
      <c r="AM154" s="307"/>
      <c r="AN154" s="533"/>
      <c r="AO154" s="533"/>
      <c r="AP154" s="41">
        <f>ROUND(ROUND(Q152*AB155,0)*$AE$131,0)</f>
        <v>645</v>
      </c>
      <c r="AQ154" s="53"/>
    </row>
    <row r="155" spans="1:43" ht="18" customHeight="1">
      <c r="A155" s="14">
        <v>54</v>
      </c>
      <c r="B155" s="152">
        <v>9548</v>
      </c>
      <c r="C155" s="114" t="s">
        <v>1124</v>
      </c>
      <c r="E155" s="81"/>
      <c r="F155" s="82"/>
      <c r="G155" s="83"/>
      <c r="H155" s="390"/>
      <c r="I155" s="391"/>
      <c r="J155" s="391"/>
      <c r="K155" s="391"/>
      <c r="L155" s="392"/>
      <c r="M155" s="44"/>
      <c r="N155" s="25"/>
      <c r="O155" s="25"/>
      <c r="P155" s="25"/>
      <c r="Q155" s="329"/>
      <c r="R155" s="329"/>
      <c r="S155" s="25"/>
      <c r="T155" s="25"/>
      <c r="U155" s="129" t="s">
        <v>689</v>
      </c>
      <c r="V155" s="305"/>
      <c r="W155" s="25"/>
      <c r="X155" s="25"/>
      <c r="Y155" s="25"/>
      <c r="Z155" s="25"/>
      <c r="AA155" s="355" t="s">
        <v>1757</v>
      </c>
      <c r="AB155" s="574">
        <f>$AH$7</f>
        <v>0.97</v>
      </c>
      <c r="AC155" s="591"/>
      <c r="AD155" s="303"/>
      <c r="AE155" s="30"/>
      <c r="AF155" s="401"/>
      <c r="AG155" s="180" t="s">
        <v>1287</v>
      </c>
      <c r="AH155" s="307"/>
      <c r="AI155" s="307"/>
      <c r="AJ155" s="307"/>
      <c r="AK155" s="307"/>
      <c r="AL155" s="307"/>
      <c r="AM155" s="307"/>
      <c r="AN155" s="356" t="s">
        <v>1757</v>
      </c>
      <c r="AO155" s="161">
        <f>$AO$125</f>
        <v>0.97</v>
      </c>
      <c r="AP155" s="41">
        <f>ROUND(ROUND(ROUND(Q152*AB155,0)*$AE$131,0)*AO155,0)</f>
        <v>626</v>
      </c>
      <c r="AQ155" s="53"/>
    </row>
    <row r="156" spans="1:43" ht="18" customHeight="1">
      <c r="A156" s="14">
        <v>54</v>
      </c>
      <c r="B156" s="152">
        <v>9985</v>
      </c>
      <c r="C156" s="80" t="s">
        <v>1125</v>
      </c>
      <c r="D156" s="115"/>
      <c r="E156" s="81"/>
      <c r="F156" s="82"/>
      <c r="G156" s="83"/>
      <c r="H156" s="57"/>
      <c r="I156" s="283"/>
      <c r="J156" s="283"/>
      <c r="K156" s="283"/>
      <c r="L156" s="284"/>
      <c r="M156" s="57" t="s">
        <v>692</v>
      </c>
      <c r="N156" s="283"/>
      <c r="O156" s="283"/>
      <c r="P156" s="283"/>
      <c r="Q156" s="616">
        <f>'地域福祉施設'!Q156</f>
        <v>1017</v>
      </c>
      <c r="R156" s="616"/>
      <c r="S156" s="10" t="s">
        <v>1249</v>
      </c>
      <c r="T156" s="283"/>
      <c r="U156" s="130"/>
      <c r="V156" s="10"/>
      <c r="W156" s="10"/>
      <c r="X156" s="10"/>
      <c r="Y156" s="10"/>
      <c r="Z156" s="10"/>
      <c r="AA156" s="12"/>
      <c r="AB156" s="12"/>
      <c r="AC156" s="12"/>
      <c r="AD156" s="28"/>
      <c r="AE156" s="10"/>
      <c r="AF156" s="24"/>
      <c r="AG156" s="180"/>
      <c r="AH156" s="307"/>
      <c r="AI156" s="307"/>
      <c r="AJ156" s="307"/>
      <c r="AK156" s="307"/>
      <c r="AL156" s="307"/>
      <c r="AM156" s="307"/>
      <c r="AN156" s="161"/>
      <c r="AO156" s="161"/>
      <c r="AP156" s="41">
        <f>ROUND(Q156*$AE$131,0)</f>
        <v>712</v>
      </c>
      <c r="AQ156" s="53"/>
    </row>
    <row r="157" spans="1:43" ht="18" customHeight="1">
      <c r="A157" s="14">
        <v>54</v>
      </c>
      <c r="B157" s="152">
        <v>9549</v>
      </c>
      <c r="C157" s="114" t="s">
        <v>1126</v>
      </c>
      <c r="E157" s="81"/>
      <c r="F157" s="82"/>
      <c r="G157" s="83"/>
      <c r="H157" s="303"/>
      <c r="I157" s="469"/>
      <c r="J157" s="469"/>
      <c r="K157" s="469"/>
      <c r="L157" s="470"/>
      <c r="M157" s="57"/>
      <c r="N157" s="283"/>
      <c r="O157" s="283"/>
      <c r="P157" s="283"/>
      <c r="Q157" s="380"/>
      <c r="R157" s="380"/>
      <c r="S157" s="10"/>
      <c r="T157" s="283"/>
      <c r="U157" s="130"/>
      <c r="V157" s="10"/>
      <c r="W157" s="10"/>
      <c r="X157" s="10"/>
      <c r="Y157" s="10"/>
      <c r="Z157" s="10"/>
      <c r="AA157" s="10"/>
      <c r="AB157" s="12"/>
      <c r="AC157" s="12"/>
      <c r="AD157" s="28"/>
      <c r="AE157" s="10"/>
      <c r="AF157" s="24"/>
      <c r="AG157" s="180" t="s">
        <v>1287</v>
      </c>
      <c r="AH157" s="307"/>
      <c r="AI157" s="307"/>
      <c r="AJ157" s="307"/>
      <c r="AK157" s="307"/>
      <c r="AL157" s="307"/>
      <c r="AM157" s="307"/>
      <c r="AN157" s="356" t="s">
        <v>1757</v>
      </c>
      <c r="AO157" s="161">
        <f>$AO$125</f>
        <v>0.97</v>
      </c>
      <c r="AP157" s="41">
        <f>ROUND(ROUND(Q156*$AE$131,0)*AO157,0)</f>
        <v>691</v>
      </c>
      <c r="AQ157" s="23"/>
    </row>
    <row r="158" spans="1:43" ht="18" customHeight="1">
      <c r="A158" s="14">
        <v>54</v>
      </c>
      <c r="B158" s="152">
        <v>9987</v>
      </c>
      <c r="C158" s="80" t="s">
        <v>1127</v>
      </c>
      <c r="D158" s="115"/>
      <c r="E158" s="81"/>
      <c r="F158" s="82"/>
      <c r="G158" s="83"/>
      <c r="H158" s="57"/>
      <c r="I158" s="283"/>
      <c r="J158" s="283"/>
      <c r="K158" s="283"/>
      <c r="L158" s="284"/>
      <c r="M158" s="57"/>
      <c r="N158" s="283"/>
      <c r="O158" s="283"/>
      <c r="P158" s="283"/>
      <c r="Q158" s="328"/>
      <c r="R158" s="328"/>
      <c r="S158" s="283"/>
      <c r="T158" s="283"/>
      <c r="U158" s="128" t="s">
        <v>1800</v>
      </c>
      <c r="V158" s="2"/>
      <c r="W158" s="21"/>
      <c r="X158" s="21"/>
      <c r="Y158" s="21"/>
      <c r="Z158" s="21"/>
      <c r="AA158" s="21"/>
      <c r="AB158" s="84"/>
      <c r="AC158" s="84"/>
      <c r="AD158" s="57"/>
      <c r="AE158" s="283"/>
      <c r="AF158" s="284"/>
      <c r="AG158" s="181"/>
      <c r="AH158" s="307"/>
      <c r="AI158" s="307"/>
      <c r="AJ158" s="307"/>
      <c r="AK158" s="307"/>
      <c r="AL158" s="307"/>
      <c r="AM158" s="307"/>
      <c r="AN158" s="533"/>
      <c r="AO158" s="533"/>
      <c r="AP158" s="41">
        <f>ROUND(ROUND(Q156*AB159,0)*$AE$131,0)</f>
        <v>690</v>
      </c>
      <c r="AQ158" s="53"/>
    </row>
    <row r="159" spans="1:43" ht="18" customHeight="1">
      <c r="A159" s="14">
        <v>54</v>
      </c>
      <c r="B159" s="152">
        <v>9550</v>
      </c>
      <c r="C159" s="114" t="s">
        <v>1128</v>
      </c>
      <c r="E159" s="81"/>
      <c r="F159" s="82"/>
      <c r="G159" s="83"/>
      <c r="H159" s="390"/>
      <c r="I159" s="391"/>
      <c r="J159" s="391"/>
      <c r="K159" s="391"/>
      <c r="L159" s="392"/>
      <c r="M159" s="44"/>
      <c r="N159" s="25"/>
      <c r="O159" s="25"/>
      <c r="P159" s="25"/>
      <c r="Q159" s="329"/>
      <c r="R159" s="329"/>
      <c r="S159" s="25"/>
      <c r="T159" s="25"/>
      <c r="U159" s="129" t="s">
        <v>689</v>
      </c>
      <c r="V159" s="305"/>
      <c r="W159" s="25"/>
      <c r="X159" s="25"/>
      <c r="Y159" s="25"/>
      <c r="Z159" s="25"/>
      <c r="AA159" s="355" t="s">
        <v>1757</v>
      </c>
      <c r="AB159" s="574">
        <f>$AH$7</f>
        <v>0.97</v>
      </c>
      <c r="AC159" s="591"/>
      <c r="AD159" s="303"/>
      <c r="AE159" s="30"/>
      <c r="AF159" s="401"/>
      <c r="AG159" s="180" t="s">
        <v>1287</v>
      </c>
      <c r="AH159" s="307"/>
      <c r="AI159" s="307"/>
      <c r="AJ159" s="307"/>
      <c r="AK159" s="307"/>
      <c r="AL159" s="307"/>
      <c r="AM159" s="307"/>
      <c r="AN159" s="356" t="s">
        <v>1757</v>
      </c>
      <c r="AO159" s="161">
        <f>$AO$125</f>
        <v>0.97</v>
      </c>
      <c r="AP159" s="41">
        <f>ROUND(ROUND(ROUND(Q156*AB159,0)*$AE$131,0)*AO159,0)</f>
        <v>669</v>
      </c>
      <c r="AQ159" s="53"/>
    </row>
    <row r="160" spans="1:43" ht="18" customHeight="1">
      <c r="A160" s="14">
        <v>54</v>
      </c>
      <c r="B160" s="152">
        <v>9995</v>
      </c>
      <c r="C160" s="80" t="s">
        <v>1129</v>
      </c>
      <c r="D160" s="115"/>
      <c r="E160" s="81"/>
      <c r="F160" s="82"/>
      <c r="G160" s="83"/>
      <c r="H160" s="57"/>
      <c r="I160" s="283"/>
      <c r="J160" s="283"/>
      <c r="K160" s="283"/>
      <c r="L160" s="284"/>
      <c r="M160" s="57" t="s">
        <v>693</v>
      </c>
      <c r="N160" s="283"/>
      <c r="O160" s="283"/>
      <c r="P160" s="283"/>
      <c r="Q160" s="616">
        <f>'地域福祉施設'!Q160</f>
        <v>1083</v>
      </c>
      <c r="R160" s="616"/>
      <c r="S160" s="10" t="s">
        <v>1249</v>
      </c>
      <c r="T160" s="283"/>
      <c r="U160" s="130"/>
      <c r="V160" s="10"/>
      <c r="W160" s="10"/>
      <c r="X160" s="10"/>
      <c r="Y160" s="10"/>
      <c r="Z160" s="10"/>
      <c r="AA160" s="12"/>
      <c r="AB160" s="12"/>
      <c r="AC160" s="12"/>
      <c r="AD160" s="28"/>
      <c r="AE160" s="10"/>
      <c r="AF160" s="24"/>
      <c r="AG160" s="180"/>
      <c r="AH160" s="307"/>
      <c r="AI160" s="307"/>
      <c r="AJ160" s="307"/>
      <c r="AK160" s="307"/>
      <c r="AL160" s="307"/>
      <c r="AM160" s="307"/>
      <c r="AN160" s="161"/>
      <c r="AO160" s="161"/>
      <c r="AP160" s="41">
        <f>ROUND(Q160*$AE$131,0)</f>
        <v>758</v>
      </c>
      <c r="AQ160" s="53"/>
    </row>
    <row r="161" spans="1:43" ht="18" customHeight="1">
      <c r="A161" s="14">
        <v>54</v>
      </c>
      <c r="B161" s="152">
        <v>9551</v>
      </c>
      <c r="C161" s="114" t="s">
        <v>1130</v>
      </c>
      <c r="E161" s="81"/>
      <c r="F161" s="82"/>
      <c r="G161" s="83"/>
      <c r="H161" s="303"/>
      <c r="I161" s="469"/>
      <c r="J161" s="469"/>
      <c r="K161" s="469"/>
      <c r="L161" s="470"/>
      <c r="M161" s="57"/>
      <c r="N161" s="283"/>
      <c r="O161" s="283"/>
      <c r="P161" s="283"/>
      <c r="Q161" s="380"/>
      <c r="R161" s="380"/>
      <c r="S161" s="10"/>
      <c r="T161" s="283"/>
      <c r="U161" s="130"/>
      <c r="V161" s="10"/>
      <c r="W161" s="10"/>
      <c r="X161" s="10"/>
      <c r="Y161" s="10"/>
      <c r="Z161" s="10"/>
      <c r="AA161" s="10"/>
      <c r="AB161" s="12"/>
      <c r="AC161" s="12"/>
      <c r="AD161" s="28"/>
      <c r="AE161" s="10"/>
      <c r="AF161" s="24"/>
      <c r="AG161" s="180" t="s">
        <v>1287</v>
      </c>
      <c r="AH161" s="307"/>
      <c r="AI161" s="307"/>
      <c r="AJ161" s="307"/>
      <c r="AK161" s="307"/>
      <c r="AL161" s="307"/>
      <c r="AM161" s="307"/>
      <c r="AN161" s="356" t="s">
        <v>1757</v>
      </c>
      <c r="AO161" s="161">
        <f>$AO$125</f>
        <v>0.97</v>
      </c>
      <c r="AP161" s="41">
        <f>ROUND(ROUND(Q160*$AE$131,0)*AO161,0)</f>
        <v>735</v>
      </c>
      <c r="AQ161" s="23"/>
    </row>
    <row r="162" spans="1:43" ht="18" customHeight="1">
      <c r="A162" s="14">
        <v>54</v>
      </c>
      <c r="B162" s="152">
        <v>9997</v>
      </c>
      <c r="C162" s="80" t="s">
        <v>1131</v>
      </c>
      <c r="D162" s="115"/>
      <c r="E162" s="81"/>
      <c r="F162" s="82"/>
      <c r="G162" s="83"/>
      <c r="H162" s="57"/>
      <c r="I162" s="283"/>
      <c r="J162" s="283"/>
      <c r="K162" s="283"/>
      <c r="L162" s="284"/>
      <c r="M162" s="57"/>
      <c r="N162" s="283"/>
      <c r="O162" s="283"/>
      <c r="P162" s="283"/>
      <c r="Q162" s="328"/>
      <c r="R162" s="328"/>
      <c r="S162" s="283"/>
      <c r="T162" s="283"/>
      <c r="U162" s="128" t="s">
        <v>1800</v>
      </c>
      <c r="V162" s="2"/>
      <c r="W162" s="21"/>
      <c r="X162" s="21"/>
      <c r="Y162" s="21"/>
      <c r="Z162" s="21"/>
      <c r="AA162" s="21"/>
      <c r="AB162" s="84"/>
      <c r="AC162" s="84"/>
      <c r="AD162" s="57"/>
      <c r="AE162" s="283"/>
      <c r="AF162" s="284"/>
      <c r="AG162" s="181"/>
      <c r="AH162" s="307"/>
      <c r="AI162" s="307"/>
      <c r="AJ162" s="307"/>
      <c r="AK162" s="307"/>
      <c r="AL162" s="307"/>
      <c r="AM162" s="307"/>
      <c r="AN162" s="533"/>
      <c r="AO162" s="533"/>
      <c r="AP162" s="41">
        <f>ROUND(ROUND(Q160*AB163,0)*$AE$131,0)</f>
        <v>736</v>
      </c>
      <c r="AQ162" s="53"/>
    </row>
    <row r="163" spans="1:43" ht="18" customHeight="1">
      <c r="A163" s="14">
        <v>54</v>
      </c>
      <c r="B163" s="152">
        <v>9552</v>
      </c>
      <c r="C163" s="114" t="s">
        <v>1132</v>
      </c>
      <c r="D163" s="418"/>
      <c r="E163" s="112"/>
      <c r="F163" s="117"/>
      <c r="G163" s="113"/>
      <c r="H163" s="393"/>
      <c r="I163" s="394"/>
      <c r="J163" s="394"/>
      <c r="K163" s="394"/>
      <c r="L163" s="395"/>
      <c r="M163" s="44"/>
      <c r="N163" s="25"/>
      <c r="O163" s="25"/>
      <c r="P163" s="25"/>
      <c r="Q163" s="329"/>
      <c r="R163" s="329"/>
      <c r="S163" s="25"/>
      <c r="T163" s="25"/>
      <c r="U163" s="129" t="s">
        <v>689</v>
      </c>
      <c r="V163" s="305"/>
      <c r="W163" s="25"/>
      <c r="X163" s="25"/>
      <c r="Y163" s="25"/>
      <c r="Z163" s="25"/>
      <c r="AA163" s="355" t="s">
        <v>1757</v>
      </c>
      <c r="AB163" s="574">
        <f>$AH$7</f>
        <v>0.97</v>
      </c>
      <c r="AC163" s="591"/>
      <c r="AD163" s="303"/>
      <c r="AE163" s="30"/>
      <c r="AF163" s="401"/>
      <c r="AG163" s="180" t="s">
        <v>1287</v>
      </c>
      <c r="AH163" s="307"/>
      <c r="AI163" s="307"/>
      <c r="AJ163" s="307"/>
      <c r="AK163" s="307"/>
      <c r="AL163" s="307"/>
      <c r="AM163" s="307"/>
      <c r="AN163" s="356" t="s">
        <v>1757</v>
      </c>
      <c r="AO163" s="161">
        <f>$AO$125</f>
        <v>0.97</v>
      </c>
      <c r="AP163" s="41">
        <f>ROUND(ROUND(ROUND(Q160*AB163,0)*$AE$131,0)*AO163,0)</f>
        <v>714</v>
      </c>
      <c r="AQ163" s="53"/>
    </row>
    <row r="164" spans="1:43" ht="16.5" customHeight="1">
      <c r="A164" s="14">
        <v>54</v>
      </c>
      <c r="B164" s="152">
        <v>9871</v>
      </c>
      <c r="C164" s="80" t="s">
        <v>2021</v>
      </c>
      <c r="D164" s="235"/>
      <c r="E164" s="109" t="s">
        <v>694</v>
      </c>
      <c r="F164" s="18"/>
      <c r="G164" s="479"/>
      <c r="H164" s="109" t="s">
        <v>2045</v>
      </c>
      <c r="I164" s="467"/>
      <c r="J164" s="467"/>
      <c r="K164" s="467"/>
      <c r="L164" s="468"/>
      <c r="M164" s="43" t="s">
        <v>1282</v>
      </c>
      <c r="N164" s="21"/>
      <c r="O164" s="21"/>
      <c r="P164" s="21"/>
      <c r="Q164" s="616">
        <f>'地域福祉施設'!Q164</f>
        <v>812</v>
      </c>
      <c r="R164" s="616"/>
      <c r="S164" s="2" t="s">
        <v>1249</v>
      </c>
      <c r="T164" s="21"/>
      <c r="U164" s="128"/>
      <c r="V164" s="2"/>
      <c r="W164" s="2"/>
      <c r="X164" s="2"/>
      <c r="Y164" s="2"/>
      <c r="Z164" s="2"/>
      <c r="AA164" s="5"/>
      <c r="AB164" s="5"/>
      <c r="AC164" s="5"/>
      <c r="AD164" s="404"/>
      <c r="AE164" s="405"/>
      <c r="AF164" s="406"/>
      <c r="AG164" s="180"/>
      <c r="AH164" s="307"/>
      <c r="AI164" s="307"/>
      <c r="AJ164" s="307"/>
      <c r="AK164" s="307"/>
      <c r="AL164" s="307"/>
      <c r="AM164" s="307"/>
      <c r="AN164" s="161"/>
      <c r="AO164" s="161"/>
      <c r="AP164" s="41">
        <f>ROUND(Q164*$AE$131,0)</f>
        <v>568</v>
      </c>
      <c r="AQ164" s="23"/>
    </row>
    <row r="165" spans="1:43" ht="17.25" customHeight="1">
      <c r="A165" s="14">
        <v>54</v>
      </c>
      <c r="B165" s="152">
        <v>9521</v>
      </c>
      <c r="C165" s="114" t="s">
        <v>2022</v>
      </c>
      <c r="D165" s="235"/>
      <c r="E165" s="610" t="s">
        <v>707</v>
      </c>
      <c r="F165" s="635"/>
      <c r="G165" s="636"/>
      <c r="H165" s="610" t="s">
        <v>1059</v>
      </c>
      <c r="I165" s="624"/>
      <c r="J165" s="624"/>
      <c r="K165" s="624"/>
      <c r="L165" s="625"/>
      <c r="M165" s="57"/>
      <c r="N165" s="283"/>
      <c r="O165" s="283"/>
      <c r="P165" s="283"/>
      <c r="Q165" s="380"/>
      <c r="R165" s="380"/>
      <c r="S165" s="10"/>
      <c r="T165" s="283"/>
      <c r="U165" s="130"/>
      <c r="V165" s="10"/>
      <c r="W165" s="10"/>
      <c r="X165" s="10"/>
      <c r="Y165" s="10"/>
      <c r="Z165" s="10"/>
      <c r="AA165" s="10"/>
      <c r="AB165" s="12"/>
      <c r="AC165" s="12"/>
      <c r="AD165" s="404"/>
      <c r="AE165" s="405"/>
      <c r="AF165" s="406"/>
      <c r="AG165" s="180" t="s">
        <v>1287</v>
      </c>
      <c r="AH165" s="307"/>
      <c r="AI165" s="307"/>
      <c r="AJ165" s="307"/>
      <c r="AK165" s="307"/>
      <c r="AL165" s="307"/>
      <c r="AM165" s="307"/>
      <c r="AN165" s="356" t="s">
        <v>1757</v>
      </c>
      <c r="AO165" s="161">
        <f>$AO$37</f>
        <v>0.97</v>
      </c>
      <c r="AP165" s="41">
        <f>ROUND(ROUND(Q164*$AE$131,0)*AO165,0)</f>
        <v>551</v>
      </c>
      <c r="AQ165" s="23"/>
    </row>
    <row r="166" spans="1:43" ht="16.5" customHeight="1">
      <c r="A166" s="14">
        <v>54</v>
      </c>
      <c r="B166" s="152">
        <v>9873</v>
      </c>
      <c r="C166" s="80" t="s">
        <v>2023</v>
      </c>
      <c r="D166" s="235"/>
      <c r="E166" s="637"/>
      <c r="F166" s="635"/>
      <c r="G166" s="636"/>
      <c r="H166" s="626"/>
      <c r="I166" s="624"/>
      <c r="J166" s="624"/>
      <c r="K166" s="624"/>
      <c r="L166" s="625"/>
      <c r="M166" s="57"/>
      <c r="N166" s="283"/>
      <c r="O166" s="283"/>
      <c r="P166" s="283"/>
      <c r="Q166" s="328"/>
      <c r="R166" s="328"/>
      <c r="S166" s="283"/>
      <c r="T166" s="283"/>
      <c r="U166" s="128" t="s">
        <v>1800</v>
      </c>
      <c r="V166" s="2"/>
      <c r="W166" s="21"/>
      <c r="X166" s="21"/>
      <c r="Y166" s="21"/>
      <c r="Z166" s="21"/>
      <c r="AA166" s="21"/>
      <c r="AB166" s="84"/>
      <c r="AC166" s="84"/>
      <c r="AD166" s="404"/>
      <c r="AE166" s="405"/>
      <c r="AF166" s="406"/>
      <c r="AG166" s="181"/>
      <c r="AH166" s="307"/>
      <c r="AI166" s="307"/>
      <c r="AJ166" s="307"/>
      <c r="AK166" s="307"/>
      <c r="AL166" s="307"/>
      <c r="AM166" s="307"/>
      <c r="AN166" s="533"/>
      <c r="AO166" s="533"/>
      <c r="AP166" s="41">
        <f>ROUND(ROUND(Q164*AB167,0)*$AE$131,0)</f>
        <v>552</v>
      </c>
      <c r="AQ166" s="53"/>
    </row>
    <row r="167" spans="1:43" ht="17.25" customHeight="1">
      <c r="A167" s="14">
        <v>54</v>
      </c>
      <c r="B167" s="152">
        <v>9522</v>
      </c>
      <c r="C167" s="114" t="s">
        <v>2024</v>
      </c>
      <c r="D167" s="235"/>
      <c r="E167" s="637"/>
      <c r="F167" s="635"/>
      <c r="G167" s="636"/>
      <c r="H167" s="637"/>
      <c r="I167" s="635"/>
      <c r="J167" s="635"/>
      <c r="K167" s="635"/>
      <c r="L167" s="636"/>
      <c r="M167" s="44"/>
      <c r="N167" s="25"/>
      <c r="O167" s="25"/>
      <c r="P167" s="25"/>
      <c r="Q167" s="329"/>
      <c r="R167" s="329"/>
      <c r="S167" s="25"/>
      <c r="T167" s="54"/>
      <c r="U167" s="129" t="s">
        <v>689</v>
      </c>
      <c r="V167" s="305"/>
      <c r="W167" s="25"/>
      <c r="X167" s="25"/>
      <c r="Y167" s="25"/>
      <c r="Z167" s="25"/>
      <c r="AA167" s="355" t="s">
        <v>1757</v>
      </c>
      <c r="AB167" s="574">
        <f>$AH$7</f>
        <v>0.97</v>
      </c>
      <c r="AC167" s="591"/>
      <c r="AD167" s="404"/>
      <c r="AE167" s="405"/>
      <c r="AF167" s="406"/>
      <c r="AG167" s="180" t="s">
        <v>1287</v>
      </c>
      <c r="AH167" s="307"/>
      <c r="AI167" s="307"/>
      <c r="AJ167" s="307"/>
      <c r="AK167" s="307"/>
      <c r="AL167" s="307"/>
      <c r="AM167" s="307"/>
      <c r="AN167" s="356" t="s">
        <v>1757</v>
      </c>
      <c r="AO167" s="161">
        <f>$AO$165</f>
        <v>0.97</v>
      </c>
      <c r="AP167" s="41">
        <f>ROUND(ROUND(ROUND(Q164*AB167,0)*$AE$131,0)*AO167,0)</f>
        <v>535</v>
      </c>
      <c r="AQ167" s="53"/>
    </row>
    <row r="168" spans="1:43" ht="16.5" customHeight="1">
      <c r="A168" s="14">
        <v>54</v>
      </c>
      <c r="B168" s="152">
        <v>9881</v>
      </c>
      <c r="C168" s="80" t="s">
        <v>2025</v>
      </c>
      <c r="D168" s="235"/>
      <c r="E168" s="637"/>
      <c r="F168" s="635"/>
      <c r="G168" s="636"/>
      <c r="H168" s="637"/>
      <c r="I168" s="635"/>
      <c r="J168" s="635"/>
      <c r="K168" s="635"/>
      <c r="L168" s="636"/>
      <c r="M168" s="57" t="s">
        <v>709</v>
      </c>
      <c r="N168" s="283"/>
      <c r="O168" s="283"/>
      <c r="P168" s="283"/>
      <c r="Q168" s="616">
        <f>'地域福祉施設'!Q168</f>
        <v>919</v>
      </c>
      <c r="R168" s="616"/>
      <c r="S168" s="10" t="s">
        <v>1249</v>
      </c>
      <c r="T168" s="283"/>
      <c r="U168" s="130"/>
      <c r="V168" s="10"/>
      <c r="W168" s="10"/>
      <c r="X168" s="10"/>
      <c r="Y168" s="10"/>
      <c r="Z168" s="10"/>
      <c r="AA168" s="12"/>
      <c r="AB168" s="12"/>
      <c r="AC168" s="12"/>
      <c r="AD168" s="404"/>
      <c r="AE168" s="405"/>
      <c r="AF168" s="406"/>
      <c r="AG168" s="180"/>
      <c r="AH168" s="307"/>
      <c r="AI168" s="307"/>
      <c r="AJ168" s="307"/>
      <c r="AK168" s="307"/>
      <c r="AL168" s="307"/>
      <c r="AM168" s="307"/>
      <c r="AN168" s="161"/>
      <c r="AO168" s="161"/>
      <c r="AP168" s="41">
        <f>ROUND(Q168*$AE$131,0)</f>
        <v>643</v>
      </c>
      <c r="AQ168" s="53"/>
    </row>
    <row r="169" spans="1:43" ht="17.25" customHeight="1">
      <c r="A169" s="14">
        <v>54</v>
      </c>
      <c r="B169" s="152">
        <v>9523</v>
      </c>
      <c r="C169" s="114" t="s">
        <v>2026</v>
      </c>
      <c r="D169" s="235"/>
      <c r="E169" s="637"/>
      <c r="F169" s="635"/>
      <c r="G169" s="636"/>
      <c r="H169" s="164" t="s">
        <v>1803</v>
      </c>
      <c r="I169" s="236"/>
      <c r="J169" s="236"/>
      <c r="K169" s="236"/>
      <c r="L169" s="237"/>
      <c r="M169" s="57"/>
      <c r="N169" s="283"/>
      <c r="O169" s="283"/>
      <c r="P169" s="283"/>
      <c r="Q169" s="380"/>
      <c r="R169" s="380"/>
      <c r="S169" s="10"/>
      <c r="T169" s="283"/>
      <c r="U169" s="130"/>
      <c r="V169" s="10"/>
      <c r="W169" s="10"/>
      <c r="X169" s="10"/>
      <c r="Y169" s="10"/>
      <c r="Z169" s="10"/>
      <c r="AA169" s="10"/>
      <c r="AB169" s="12"/>
      <c r="AC169" s="12"/>
      <c r="AD169" s="404"/>
      <c r="AE169" s="405"/>
      <c r="AF169" s="406"/>
      <c r="AG169" s="180" t="s">
        <v>1287</v>
      </c>
      <c r="AH169" s="307"/>
      <c r="AI169" s="307"/>
      <c r="AJ169" s="307"/>
      <c r="AK169" s="307"/>
      <c r="AL169" s="307"/>
      <c r="AM169" s="307"/>
      <c r="AN169" s="356" t="s">
        <v>1757</v>
      </c>
      <c r="AO169" s="161">
        <f>$AO$165</f>
        <v>0.97</v>
      </c>
      <c r="AP169" s="41">
        <f>ROUND(ROUND(Q168*$AE$131,0)*AO169,0)</f>
        <v>624</v>
      </c>
      <c r="AQ169" s="23"/>
    </row>
    <row r="170" spans="1:43" ht="16.5" customHeight="1">
      <c r="A170" s="14">
        <v>54</v>
      </c>
      <c r="B170" s="152">
        <v>9883</v>
      </c>
      <c r="C170" s="80" t="s">
        <v>2027</v>
      </c>
      <c r="D170" s="235"/>
      <c r="E170" s="637"/>
      <c r="F170" s="635"/>
      <c r="G170" s="636"/>
      <c r="H170" s="404"/>
      <c r="I170" s="476"/>
      <c r="J170" s="476"/>
      <c r="K170" s="476"/>
      <c r="L170" s="447"/>
      <c r="M170" s="57"/>
      <c r="N170" s="283"/>
      <c r="O170" s="283"/>
      <c r="P170" s="283"/>
      <c r="Q170" s="328"/>
      <c r="R170" s="328"/>
      <c r="S170" s="283"/>
      <c r="T170" s="283"/>
      <c r="U170" s="128" t="s">
        <v>1800</v>
      </c>
      <c r="V170" s="2"/>
      <c r="W170" s="21"/>
      <c r="X170" s="21"/>
      <c r="Y170" s="21"/>
      <c r="Z170" s="21"/>
      <c r="AA170" s="21"/>
      <c r="AB170" s="84"/>
      <c r="AC170" s="84"/>
      <c r="AD170" s="404"/>
      <c r="AE170" s="405"/>
      <c r="AF170" s="406"/>
      <c r="AG170" s="181"/>
      <c r="AH170" s="307"/>
      <c r="AI170" s="307"/>
      <c r="AJ170" s="307"/>
      <c r="AK170" s="307"/>
      <c r="AL170" s="307"/>
      <c r="AM170" s="307"/>
      <c r="AN170" s="533"/>
      <c r="AO170" s="533"/>
      <c r="AP170" s="41">
        <f>ROUND(ROUND(Q168*AB171,0)*$AE$131,0)</f>
        <v>624</v>
      </c>
      <c r="AQ170" s="53"/>
    </row>
    <row r="171" spans="1:43" ht="17.25" customHeight="1">
      <c r="A171" s="14">
        <v>54</v>
      </c>
      <c r="B171" s="152">
        <v>9524</v>
      </c>
      <c r="C171" s="114" t="s">
        <v>2028</v>
      </c>
      <c r="D171" s="235"/>
      <c r="E171" s="465"/>
      <c r="F171" s="464"/>
      <c r="G171" s="480"/>
      <c r="H171" s="453"/>
      <c r="I171" s="476"/>
      <c r="J171" s="476"/>
      <c r="K171" s="476"/>
      <c r="L171" s="447"/>
      <c r="M171" s="44"/>
      <c r="N171" s="25"/>
      <c r="O171" s="25"/>
      <c r="P171" s="25"/>
      <c r="Q171" s="329"/>
      <c r="R171" s="329"/>
      <c r="S171" s="25"/>
      <c r="T171" s="25"/>
      <c r="U171" s="129" t="s">
        <v>689</v>
      </c>
      <c r="V171" s="305"/>
      <c r="W171" s="25"/>
      <c r="X171" s="25"/>
      <c r="Y171" s="25"/>
      <c r="Z171" s="25"/>
      <c r="AA171" s="355" t="s">
        <v>1757</v>
      </c>
      <c r="AB171" s="574">
        <f>$AH$7</f>
        <v>0.97</v>
      </c>
      <c r="AC171" s="591"/>
      <c r="AD171" s="127"/>
      <c r="AE171" s="400"/>
      <c r="AF171" s="401"/>
      <c r="AG171" s="180" t="s">
        <v>1287</v>
      </c>
      <c r="AH171" s="307"/>
      <c r="AI171" s="307"/>
      <c r="AJ171" s="307"/>
      <c r="AK171" s="307"/>
      <c r="AL171" s="307"/>
      <c r="AM171" s="307"/>
      <c r="AN171" s="356" t="s">
        <v>1757</v>
      </c>
      <c r="AO171" s="161">
        <f>$AO$165</f>
        <v>0.97</v>
      </c>
      <c r="AP171" s="41">
        <f>ROUND(ROUND(ROUND(Q168*AB171,0)*$AE$131,0)*AO171,0)</f>
        <v>605</v>
      </c>
      <c r="AQ171" s="53"/>
    </row>
    <row r="172" spans="1:43" ht="16.5" customHeight="1">
      <c r="A172" s="14">
        <v>54</v>
      </c>
      <c r="B172" s="152">
        <v>9891</v>
      </c>
      <c r="C172" s="80" t="s">
        <v>2029</v>
      </c>
      <c r="D172" s="235"/>
      <c r="E172" s="465"/>
      <c r="F172" s="464"/>
      <c r="G172" s="480"/>
      <c r="H172" s="431"/>
      <c r="I172" s="475"/>
      <c r="J172" s="475"/>
      <c r="K172" s="475"/>
      <c r="L172" s="433"/>
      <c r="M172" s="57" t="s">
        <v>711</v>
      </c>
      <c r="N172" s="283"/>
      <c r="O172" s="283"/>
      <c r="P172" s="283"/>
      <c r="Q172" s="616">
        <f>'地域福祉施設'!Q172</f>
        <v>1049</v>
      </c>
      <c r="R172" s="616"/>
      <c r="S172" s="10" t="s">
        <v>1249</v>
      </c>
      <c r="T172" s="283"/>
      <c r="U172" s="130"/>
      <c r="V172" s="10"/>
      <c r="W172" s="10"/>
      <c r="X172" s="10"/>
      <c r="Y172" s="10"/>
      <c r="Z172" s="10"/>
      <c r="AA172" s="12"/>
      <c r="AB172" s="12"/>
      <c r="AC172" s="12"/>
      <c r="AD172" s="28"/>
      <c r="AE172" s="10"/>
      <c r="AF172" s="24"/>
      <c r="AG172" s="180"/>
      <c r="AH172" s="307"/>
      <c r="AI172" s="307"/>
      <c r="AJ172" s="307"/>
      <c r="AK172" s="307"/>
      <c r="AL172" s="307"/>
      <c r="AM172" s="307"/>
      <c r="AN172" s="161"/>
      <c r="AO172" s="161"/>
      <c r="AP172" s="41">
        <f>ROUND(Q172*$AE$131,0)</f>
        <v>734</v>
      </c>
      <c r="AQ172" s="53"/>
    </row>
    <row r="173" spans="1:43" ht="17.25" customHeight="1">
      <c r="A173" s="14">
        <v>54</v>
      </c>
      <c r="B173" s="152">
        <v>9525</v>
      </c>
      <c r="C173" s="114" t="s">
        <v>2030</v>
      </c>
      <c r="D173" s="235"/>
      <c r="E173" s="465"/>
      <c r="F173" s="464"/>
      <c r="G173" s="480"/>
      <c r="H173" s="149"/>
      <c r="I173" s="481"/>
      <c r="J173" s="481"/>
      <c r="K173" s="481"/>
      <c r="L173" s="472"/>
      <c r="M173" s="57"/>
      <c r="N173" s="283"/>
      <c r="O173" s="283"/>
      <c r="P173" s="283"/>
      <c r="Q173" s="380"/>
      <c r="R173" s="380"/>
      <c r="S173" s="10"/>
      <c r="T173" s="283"/>
      <c r="U173" s="130"/>
      <c r="V173" s="10"/>
      <c r="W173" s="10"/>
      <c r="X173" s="10"/>
      <c r="Y173" s="10"/>
      <c r="Z173" s="10"/>
      <c r="AA173" s="10"/>
      <c r="AB173" s="12"/>
      <c r="AC173" s="12"/>
      <c r="AD173" s="28"/>
      <c r="AE173" s="10"/>
      <c r="AF173" s="24"/>
      <c r="AG173" s="180" t="s">
        <v>1287</v>
      </c>
      <c r="AH173" s="307"/>
      <c r="AI173" s="307"/>
      <c r="AJ173" s="307"/>
      <c r="AK173" s="307"/>
      <c r="AL173" s="307"/>
      <c r="AM173" s="307"/>
      <c r="AN173" s="356" t="s">
        <v>1757</v>
      </c>
      <c r="AO173" s="161">
        <f>$AO$165</f>
        <v>0.97</v>
      </c>
      <c r="AP173" s="41">
        <f>ROUND(ROUND(Q172*$AE$131,0)*AO173,0)</f>
        <v>712</v>
      </c>
      <c r="AQ173" s="23"/>
    </row>
    <row r="174" spans="1:43" ht="16.5" customHeight="1">
      <c r="A174" s="14">
        <v>54</v>
      </c>
      <c r="B174" s="152">
        <v>9893</v>
      </c>
      <c r="C174" s="80" t="s">
        <v>2031</v>
      </c>
      <c r="D174" s="235"/>
      <c r="E174" s="465"/>
      <c r="F174" s="464"/>
      <c r="G174" s="480"/>
      <c r="H174" s="478"/>
      <c r="I174" s="481"/>
      <c r="J174" s="481"/>
      <c r="K174" s="481"/>
      <c r="L174" s="472"/>
      <c r="M174" s="57"/>
      <c r="N174" s="283"/>
      <c r="O174" s="283"/>
      <c r="P174" s="283"/>
      <c r="Q174" s="328"/>
      <c r="R174" s="328"/>
      <c r="S174" s="283"/>
      <c r="T174" s="283"/>
      <c r="U174" s="128" t="s">
        <v>1800</v>
      </c>
      <c r="V174" s="2"/>
      <c r="W174" s="21"/>
      <c r="X174" s="21"/>
      <c r="Y174" s="21"/>
      <c r="Z174" s="21"/>
      <c r="AA174" s="21"/>
      <c r="AB174" s="84"/>
      <c r="AC174" s="84"/>
      <c r="AD174" s="57"/>
      <c r="AE174" s="283"/>
      <c r="AF174" s="284"/>
      <c r="AG174" s="181"/>
      <c r="AH174" s="307"/>
      <c r="AI174" s="307"/>
      <c r="AJ174" s="307"/>
      <c r="AK174" s="307"/>
      <c r="AL174" s="307"/>
      <c r="AM174" s="307"/>
      <c r="AN174" s="533"/>
      <c r="AO174" s="533"/>
      <c r="AP174" s="41">
        <f>ROUND(ROUND(Q172*AB175,0)*$AE$131,0)</f>
        <v>713</v>
      </c>
      <c r="AQ174" s="53"/>
    </row>
    <row r="175" spans="1:43" ht="17.25" customHeight="1">
      <c r="A175" s="14">
        <v>54</v>
      </c>
      <c r="B175" s="152">
        <v>9526</v>
      </c>
      <c r="C175" s="114" t="s">
        <v>2032</v>
      </c>
      <c r="D175" s="235"/>
      <c r="E175" s="465"/>
      <c r="F175" s="464"/>
      <c r="G175" s="480"/>
      <c r="H175" s="393"/>
      <c r="I175" s="394"/>
      <c r="J175" s="394"/>
      <c r="K175" s="394"/>
      <c r="L175" s="395"/>
      <c r="M175" s="44"/>
      <c r="N175" s="25"/>
      <c r="O175" s="25"/>
      <c r="P175" s="25"/>
      <c r="Q175" s="329"/>
      <c r="R175" s="329"/>
      <c r="S175" s="25"/>
      <c r="T175" s="25"/>
      <c r="U175" s="129" t="s">
        <v>689</v>
      </c>
      <c r="V175" s="305"/>
      <c r="W175" s="25"/>
      <c r="X175" s="25"/>
      <c r="Y175" s="25"/>
      <c r="Z175" s="25"/>
      <c r="AA175" s="355" t="s">
        <v>1757</v>
      </c>
      <c r="AB175" s="574">
        <f>$AH$7</f>
        <v>0.97</v>
      </c>
      <c r="AC175" s="591"/>
      <c r="AD175" s="303"/>
      <c r="AE175" s="30"/>
      <c r="AF175" s="401"/>
      <c r="AG175" s="180" t="s">
        <v>1287</v>
      </c>
      <c r="AH175" s="307"/>
      <c r="AI175" s="307"/>
      <c r="AJ175" s="307"/>
      <c r="AK175" s="307"/>
      <c r="AL175" s="307"/>
      <c r="AM175" s="307"/>
      <c r="AN175" s="356" t="s">
        <v>1757</v>
      </c>
      <c r="AO175" s="161">
        <f>$AO$165</f>
        <v>0.97</v>
      </c>
      <c r="AP175" s="41">
        <f>ROUND(ROUND(ROUND(Q172*AB175,0)*$AE$131,0)*AO175,0)</f>
        <v>692</v>
      </c>
      <c r="AQ175" s="53"/>
    </row>
    <row r="176" spans="1:43" ht="16.5" customHeight="1">
      <c r="A176" s="14">
        <v>54</v>
      </c>
      <c r="B176" s="152">
        <v>9875</v>
      </c>
      <c r="C176" s="80" t="s">
        <v>2033</v>
      </c>
      <c r="D176" s="235"/>
      <c r="E176" s="465"/>
      <c r="F176" s="464"/>
      <c r="G176" s="480"/>
      <c r="H176" s="109" t="s">
        <v>705</v>
      </c>
      <c r="I176" s="467"/>
      <c r="J176" s="467"/>
      <c r="K176" s="467"/>
      <c r="L176" s="468"/>
      <c r="M176" s="43" t="s">
        <v>1282</v>
      </c>
      <c r="N176" s="21"/>
      <c r="O176" s="21"/>
      <c r="P176" s="21"/>
      <c r="Q176" s="616">
        <f>'地域福祉施設'!Q176</f>
        <v>812</v>
      </c>
      <c r="R176" s="616"/>
      <c r="S176" s="2" t="s">
        <v>1249</v>
      </c>
      <c r="T176" s="21"/>
      <c r="U176" s="128"/>
      <c r="V176" s="2"/>
      <c r="W176" s="2"/>
      <c r="X176" s="2"/>
      <c r="Y176" s="2"/>
      <c r="Z176" s="2"/>
      <c r="AA176" s="5"/>
      <c r="AB176" s="5"/>
      <c r="AC176" s="5"/>
      <c r="AD176" s="28"/>
      <c r="AE176" s="10"/>
      <c r="AF176" s="24"/>
      <c r="AG176" s="180"/>
      <c r="AH176" s="307"/>
      <c r="AI176" s="307"/>
      <c r="AJ176" s="307"/>
      <c r="AK176" s="307"/>
      <c r="AL176" s="307"/>
      <c r="AM176" s="307"/>
      <c r="AN176" s="161"/>
      <c r="AO176" s="161"/>
      <c r="AP176" s="41">
        <f>ROUND(Q176*$AE$131,0)</f>
        <v>568</v>
      </c>
      <c r="AQ176" s="53"/>
    </row>
    <row r="177" spans="1:43" ht="17.25" customHeight="1">
      <c r="A177" s="14">
        <v>54</v>
      </c>
      <c r="B177" s="152">
        <v>9527</v>
      </c>
      <c r="C177" s="114" t="s">
        <v>2034</v>
      </c>
      <c r="D177" s="235"/>
      <c r="E177" s="465"/>
      <c r="F177" s="464"/>
      <c r="G177" s="480"/>
      <c r="H177" s="610" t="s">
        <v>1060</v>
      </c>
      <c r="I177" s="624"/>
      <c r="J177" s="624"/>
      <c r="K177" s="624"/>
      <c r="L177" s="625"/>
      <c r="M177" s="57"/>
      <c r="N177" s="283"/>
      <c r="O177" s="283"/>
      <c r="P177" s="283"/>
      <c r="Q177" s="380"/>
      <c r="R177" s="380"/>
      <c r="S177" s="10"/>
      <c r="T177" s="283"/>
      <c r="U177" s="130"/>
      <c r="V177" s="10"/>
      <c r="W177" s="10"/>
      <c r="X177" s="10"/>
      <c r="Y177" s="10"/>
      <c r="Z177" s="10"/>
      <c r="AA177" s="10"/>
      <c r="AB177" s="12"/>
      <c r="AC177" s="12"/>
      <c r="AD177" s="28"/>
      <c r="AE177" s="10"/>
      <c r="AF177" s="24"/>
      <c r="AG177" s="180" t="s">
        <v>1287</v>
      </c>
      <c r="AH177" s="307"/>
      <c r="AI177" s="307"/>
      <c r="AJ177" s="307"/>
      <c r="AK177" s="307"/>
      <c r="AL177" s="307"/>
      <c r="AM177" s="307"/>
      <c r="AN177" s="356" t="s">
        <v>1757</v>
      </c>
      <c r="AO177" s="161">
        <f>$AO$165</f>
        <v>0.97</v>
      </c>
      <c r="AP177" s="41">
        <f>ROUND(ROUND(Q176*$AE$131,0)*AO177,0)</f>
        <v>551</v>
      </c>
      <c r="AQ177" s="23"/>
    </row>
    <row r="178" spans="1:43" ht="16.5" customHeight="1">
      <c r="A178" s="14">
        <v>54</v>
      </c>
      <c r="B178" s="152">
        <v>9877</v>
      </c>
      <c r="C178" s="80" t="s">
        <v>2035</v>
      </c>
      <c r="D178" s="235"/>
      <c r="E178" s="465"/>
      <c r="F178" s="464"/>
      <c r="G178" s="480"/>
      <c r="H178" s="626"/>
      <c r="I178" s="624"/>
      <c r="J178" s="624"/>
      <c r="K178" s="624"/>
      <c r="L178" s="625"/>
      <c r="M178" s="57"/>
      <c r="N178" s="283"/>
      <c r="O178" s="283"/>
      <c r="P178" s="283"/>
      <c r="Q178" s="328"/>
      <c r="R178" s="328"/>
      <c r="S178" s="283"/>
      <c r="T178" s="283"/>
      <c r="U178" s="128" t="s">
        <v>1800</v>
      </c>
      <c r="V178" s="2"/>
      <c r="W178" s="21"/>
      <c r="X178" s="21"/>
      <c r="Y178" s="21"/>
      <c r="Z178" s="21"/>
      <c r="AA178" s="21"/>
      <c r="AB178" s="84"/>
      <c r="AC178" s="84"/>
      <c r="AD178" s="57"/>
      <c r="AE178" s="283"/>
      <c r="AF178" s="284"/>
      <c r="AG178" s="181"/>
      <c r="AH178" s="307"/>
      <c r="AI178" s="307"/>
      <c r="AJ178" s="307"/>
      <c r="AK178" s="307"/>
      <c r="AL178" s="307"/>
      <c r="AM178" s="307"/>
      <c r="AN178" s="533"/>
      <c r="AO178" s="533"/>
      <c r="AP178" s="41">
        <f>ROUND(ROUND(Q176*AB179,0)*$AE$131,0)</f>
        <v>552</v>
      </c>
      <c r="AQ178" s="53"/>
    </row>
    <row r="179" spans="1:43" ht="17.25" customHeight="1">
      <c r="A179" s="14">
        <v>54</v>
      </c>
      <c r="B179" s="152">
        <v>9528</v>
      </c>
      <c r="C179" s="114" t="s">
        <v>2036</v>
      </c>
      <c r="D179" s="235"/>
      <c r="E179" s="465"/>
      <c r="F179" s="464"/>
      <c r="G179" s="480"/>
      <c r="H179" s="637"/>
      <c r="I179" s="635"/>
      <c r="J179" s="635"/>
      <c r="K179" s="635"/>
      <c r="L179" s="636"/>
      <c r="M179" s="44"/>
      <c r="N179" s="25"/>
      <c r="O179" s="25"/>
      <c r="P179" s="25"/>
      <c r="Q179" s="329"/>
      <c r="R179" s="329"/>
      <c r="S179" s="25"/>
      <c r="T179" s="25"/>
      <c r="U179" s="129" t="s">
        <v>689</v>
      </c>
      <c r="V179" s="305"/>
      <c r="W179" s="25"/>
      <c r="X179" s="25"/>
      <c r="Y179" s="25"/>
      <c r="Z179" s="25"/>
      <c r="AA179" s="355" t="s">
        <v>1757</v>
      </c>
      <c r="AB179" s="574">
        <f>$AH$7</f>
        <v>0.97</v>
      </c>
      <c r="AC179" s="591"/>
      <c r="AD179" s="303"/>
      <c r="AE179" s="30"/>
      <c r="AF179" s="401"/>
      <c r="AG179" s="180" t="s">
        <v>1287</v>
      </c>
      <c r="AH179" s="307"/>
      <c r="AI179" s="307"/>
      <c r="AJ179" s="307"/>
      <c r="AK179" s="307"/>
      <c r="AL179" s="307"/>
      <c r="AM179" s="307"/>
      <c r="AN179" s="356" t="s">
        <v>1757</v>
      </c>
      <c r="AO179" s="161">
        <f>$AO$165</f>
        <v>0.97</v>
      </c>
      <c r="AP179" s="41">
        <f>ROUND(ROUND(ROUND(Q176*AB179,0)*$AE$131,0)*AO179,0)</f>
        <v>535</v>
      </c>
      <c r="AQ179" s="53"/>
    </row>
    <row r="180" spans="1:43" ht="16.5" customHeight="1">
      <c r="A180" s="14">
        <v>54</v>
      </c>
      <c r="B180" s="152">
        <v>9885</v>
      </c>
      <c r="C180" s="80" t="s">
        <v>2037</v>
      </c>
      <c r="D180" s="235"/>
      <c r="E180" s="465"/>
      <c r="F180" s="464"/>
      <c r="G180" s="480"/>
      <c r="H180" s="637"/>
      <c r="I180" s="635"/>
      <c r="J180" s="635"/>
      <c r="K180" s="635"/>
      <c r="L180" s="636"/>
      <c r="M180" s="57" t="s">
        <v>709</v>
      </c>
      <c r="N180" s="283"/>
      <c r="O180" s="283"/>
      <c r="P180" s="283"/>
      <c r="Q180" s="616">
        <f>'地域福祉施設'!Q180</f>
        <v>919</v>
      </c>
      <c r="R180" s="616"/>
      <c r="S180" s="10" t="s">
        <v>1249</v>
      </c>
      <c r="T180" s="283"/>
      <c r="U180" s="130"/>
      <c r="V180" s="10"/>
      <c r="W180" s="10"/>
      <c r="X180" s="10"/>
      <c r="Y180" s="10"/>
      <c r="Z180" s="10"/>
      <c r="AA180" s="12"/>
      <c r="AB180" s="12"/>
      <c r="AC180" s="12"/>
      <c r="AD180" s="28"/>
      <c r="AE180" s="10"/>
      <c r="AF180" s="24"/>
      <c r="AG180" s="180"/>
      <c r="AH180" s="307"/>
      <c r="AI180" s="307"/>
      <c r="AJ180" s="307"/>
      <c r="AK180" s="307"/>
      <c r="AL180" s="307"/>
      <c r="AM180" s="307"/>
      <c r="AN180" s="161"/>
      <c r="AO180" s="161"/>
      <c r="AP180" s="41">
        <f>ROUND(Q180*$AE$131,0)</f>
        <v>643</v>
      </c>
      <c r="AQ180" s="53"/>
    </row>
    <row r="181" spans="1:43" ht="17.25" customHeight="1">
      <c r="A181" s="14">
        <v>54</v>
      </c>
      <c r="B181" s="152">
        <v>9529</v>
      </c>
      <c r="C181" s="114" t="s">
        <v>2038</v>
      </c>
      <c r="D181" s="235"/>
      <c r="E181" s="465"/>
      <c r="F181" s="464"/>
      <c r="G181" s="480"/>
      <c r="H181" s="165" t="s">
        <v>1288</v>
      </c>
      <c r="I181" s="238"/>
      <c r="J181" s="238"/>
      <c r="K181" s="238"/>
      <c r="L181" s="239"/>
      <c r="M181" s="57"/>
      <c r="N181" s="283"/>
      <c r="O181" s="283"/>
      <c r="P181" s="283"/>
      <c r="Q181" s="380"/>
      <c r="R181" s="380"/>
      <c r="S181" s="10"/>
      <c r="T181" s="283"/>
      <c r="U181" s="130"/>
      <c r="V181" s="10"/>
      <c r="W181" s="10"/>
      <c r="X181" s="10"/>
      <c r="Y181" s="10"/>
      <c r="Z181" s="10"/>
      <c r="AA181" s="10"/>
      <c r="AB181" s="12"/>
      <c r="AC181" s="12"/>
      <c r="AD181" s="28"/>
      <c r="AE181" s="10"/>
      <c r="AF181" s="24"/>
      <c r="AG181" s="180" t="s">
        <v>1287</v>
      </c>
      <c r="AH181" s="307"/>
      <c r="AI181" s="307"/>
      <c r="AJ181" s="307"/>
      <c r="AK181" s="307"/>
      <c r="AL181" s="307"/>
      <c r="AM181" s="307"/>
      <c r="AN181" s="356" t="s">
        <v>1757</v>
      </c>
      <c r="AO181" s="161">
        <f>$AO$165</f>
        <v>0.97</v>
      </c>
      <c r="AP181" s="41">
        <f>ROUND(ROUND(Q180*$AE$131,0)*AO181,0)</f>
        <v>624</v>
      </c>
      <c r="AQ181" s="23"/>
    </row>
    <row r="182" spans="1:43" ht="16.5" customHeight="1">
      <c r="A182" s="14">
        <v>54</v>
      </c>
      <c r="B182" s="152">
        <v>9887</v>
      </c>
      <c r="C182" s="80" t="s">
        <v>2039</v>
      </c>
      <c r="D182" s="235"/>
      <c r="E182" s="465"/>
      <c r="F182" s="464"/>
      <c r="G182" s="480"/>
      <c r="H182" s="283"/>
      <c r="I182" s="283"/>
      <c r="J182" s="283"/>
      <c r="K182" s="283"/>
      <c r="L182" s="284"/>
      <c r="M182" s="57"/>
      <c r="N182" s="283"/>
      <c r="O182" s="283"/>
      <c r="P182" s="283"/>
      <c r="Q182" s="328"/>
      <c r="R182" s="328"/>
      <c r="S182" s="283"/>
      <c r="T182" s="283"/>
      <c r="U182" s="128" t="s">
        <v>1800</v>
      </c>
      <c r="V182" s="2"/>
      <c r="W182" s="21"/>
      <c r="X182" s="21"/>
      <c r="Y182" s="21"/>
      <c r="Z182" s="21"/>
      <c r="AA182" s="21"/>
      <c r="AB182" s="84"/>
      <c r="AC182" s="84"/>
      <c r="AD182" s="57"/>
      <c r="AE182" s="283"/>
      <c r="AF182" s="284"/>
      <c r="AG182" s="181"/>
      <c r="AH182" s="307"/>
      <c r="AI182" s="307"/>
      <c r="AJ182" s="307"/>
      <c r="AK182" s="307"/>
      <c r="AL182" s="307"/>
      <c r="AM182" s="307"/>
      <c r="AN182" s="533"/>
      <c r="AO182" s="533"/>
      <c r="AP182" s="41">
        <f>ROUND(ROUND(Q180*AB183,0)*$AE$131,0)</f>
        <v>624</v>
      </c>
      <c r="AQ182" s="53"/>
    </row>
    <row r="183" spans="1:43" ht="17.25" customHeight="1">
      <c r="A183" s="14">
        <v>54</v>
      </c>
      <c r="B183" s="152">
        <v>9530</v>
      </c>
      <c r="C183" s="114" t="s">
        <v>2040</v>
      </c>
      <c r="D183" s="235"/>
      <c r="E183" s="465"/>
      <c r="F183" s="464"/>
      <c r="G183" s="480"/>
      <c r="H183" s="391"/>
      <c r="I183" s="391"/>
      <c r="J183" s="391"/>
      <c r="K183" s="391"/>
      <c r="L183" s="392"/>
      <c r="M183" s="44"/>
      <c r="N183" s="25"/>
      <c r="O183" s="25"/>
      <c r="P183" s="25"/>
      <c r="Q183" s="329"/>
      <c r="R183" s="329"/>
      <c r="S183" s="25"/>
      <c r="T183" s="25"/>
      <c r="U183" s="129" t="s">
        <v>689</v>
      </c>
      <c r="V183" s="305"/>
      <c r="W183" s="25"/>
      <c r="X183" s="25"/>
      <c r="Y183" s="25"/>
      <c r="Z183" s="25"/>
      <c r="AA183" s="355" t="s">
        <v>1757</v>
      </c>
      <c r="AB183" s="574">
        <f>$AH$7</f>
        <v>0.97</v>
      </c>
      <c r="AC183" s="591"/>
      <c r="AD183" s="303"/>
      <c r="AE183" s="30"/>
      <c r="AF183" s="401"/>
      <c r="AG183" s="180" t="s">
        <v>1287</v>
      </c>
      <c r="AH183" s="307"/>
      <c r="AI183" s="307"/>
      <c r="AJ183" s="307"/>
      <c r="AK183" s="307"/>
      <c r="AL183" s="307"/>
      <c r="AM183" s="307"/>
      <c r="AN183" s="356" t="s">
        <v>1757</v>
      </c>
      <c r="AO183" s="161">
        <f>$AO$165</f>
        <v>0.97</v>
      </c>
      <c r="AP183" s="41">
        <f>ROUND(ROUND(ROUND(Q180*AB183,0)*$AE$131,0)*AO183,0)</f>
        <v>605</v>
      </c>
      <c r="AQ183" s="53"/>
    </row>
    <row r="184" spans="1:43" ht="16.5" customHeight="1">
      <c r="A184" s="14">
        <v>54</v>
      </c>
      <c r="B184" s="152">
        <v>9895</v>
      </c>
      <c r="C184" s="80" t="s">
        <v>2041</v>
      </c>
      <c r="D184" s="235"/>
      <c r="E184" s="465"/>
      <c r="F184" s="464"/>
      <c r="G184" s="480"/>
      <c r="H184" s="283"/>
      <c r="I184" s="283"/>
      <c r="J184" s="283"/>
      <c r="K184" s="283"/>
      <c r="L184" s="284"/>
      <c r="M184" s="57" t="s">
        <v>711</v>
      </c>
      <c r="N184" s="283"/>
      <c r="O184" s="283"/>
      <c r="P184" s="283"/>
      <c r="Q184" s="616">
        <f>'地域福祉施設'!Q184</f>
        <v>1049</v>
      </c>
      <c r="R184" s="616"/>
      <c r="S184" s="10" t="s">
        <v>1249</v>
      </c>
      <c r="T184" s="283"/>
      <c r="U184" s="130"/>
      <c r="V184" s="10"/>
      <c r="W184" s="10"/>
      <c r="X184" s="10"/>
      <c r="Y184" s="10"/>
      <c r="Z184" s="10"/>
      <c r="AA184" s="12"/>
      <c r="AB184" s="12"/>
      <c r="AC184" s="12"/>
      <c r="AD184" s="28"/>
      <c r="AE184" s="10"/>
      <c r="AF184" s="24"/>
      <c r="AG184" s="180"/>
      <c r="AH184" s="307"/>
      <c r="AI184" s="307"/>
      <c r="AJ184" s="307"/>
      <c r="AK184" s="307"/>
      <c r="AL184" s="307"/>
      <c r="AM184" s="307"/>
      <c r="AN184" s="161"/>
      <c r="AO184" s="161"/>
      <c r="AP184" s="41">
        <f>ROUND(Q184*$AE$131,0)</f>
        <v>734</v>
      </c>
      <c r="AQ184" s="53"/>
    </row>
    <row r="185" spans="1:43" ht="17.25" customHeight="1">
      <c r="A185" s="14">
        <v>54</v>
      </c>
      <c r="B185" s="152">
        <v>9531</v>
      </c>
      <c r="C185" s="114" t="s">
        <v>2042</v>
      </c>
      <c r="D185" s="235"/>
      <c r="E185" s="465"/>
      <c r="F185" s="464"/>
      <c r="G185" s="480"/>
      <c r="H185" s="30"/>
      <c r="I185" s="469"/>
      <c r="J185" s="469"/>
      <c r="K185" s="469"/>
      <c r="L185" s="470"/>
      <c r="M185" s="57"/>
      <c r="N185" s="283"/>
      <c r="O185" s="283"/>
      <c r="P185" s="283"/>
      <c r="Q185" s="380"/>
      <c r="R185" s="380"/>
      <c r="S185" s="10"/>
      <c r="T185" s="283"/>
      <c r="U185" s="130"/>
      <c r="V185" s="10"/>
      <c r="W185" s="10"/>
      <c r="X185" s="10"/>
      <c r="Y185" s="10"/>
      <c r="Z185" s="10"/>
      <c r="AA185" s="10"/>
      <c r="AB185" s="12"/>
      <c r="AC185" s="12"/>
      <c r="AD185" s="28"/>
      <c r="AE185" s="10"/>
      <c r="AF185" s="24"/>
      <c r="AG185" s="180" t="s">
        <v>1287</v>
      </c>
      <c r="AH185" s="307"/>
      <c r="AI185" s="307"/>
      <c r="AJ185" s="307"/>
      <c r="AK185" s="307"/>
      <c r="AL185" s="307"/>
      <c r="AM185" s="307"/>
      <c r="AN185" s="356" t="s">
        <v>1757</v>
      </c>
      <c r="AO185" s="161">
        <f>$AO$165</f>
        <v>0.97</v>
      </c>
      <c r="AP185" s="41">
        <f>ROUND(ROUND(Q184*$AE$131,0)*AO185,0)</f>
        <v>712</v>
      </c>
      <c r="AQ185" s="23"/>
    </row>
    <row r="186" spans="1:43" ht="16.5" customHeight="1">
      <c r="A186" s="14">
        <v>54</v>
      </c>
      <c r="B186" s="152">
        <v>9897</v>
      </c>
      <c r="C186" s="80" t="s">
        <v>2043</v>
      </c>
      <c r="D186" s="235"/>
      <c r="E186" s="465"/>
      <c r="F186" s="464"/>
      <c r="G186" s="480"/>
      <c r="H186" s="283"/>
      <c r="I186" s="283"/>
      <c r="J186" s="283"/>
      <c r="K186" s="283"/>
      <c r="L186" s="284"/>
      <c r="M186" s="57"/>
      <c r="N186" s="283"/>
      <c r="O186" s="283"/>
      <c r="P186" s="283"/>
      <c r="Q186" s="328"/>
      <c r="R186" s="328"/>
      <c r="S186" s="283"/>
      <c r="T186" s="283"/>
      <c r="U186" s="128" t="s">
        <v>1800</v>
      </c>
      <c r="V186" s="2"/>
      <c r="W186" s="21"/>
      <c r="X186" s="21"/>
      <c r="Y186" s="21"/>
      <c r="Z186" s="21"/>
      <c r="AA186" s="21"/>
      <c r="AB186" s="84"/>
      <c r="AC186" s="84"/>
      <c r="AD186" s="57"/>
      <c r="AE186" s="283"/>
      <c r="AF186" s="284"/>
      <c r="AG186" s="181"/>
      <c r="AH186" s="307"/>
      <c r="AI186" s="307"/>
      <c r="AJ186" s="307"/>
      <c r="AK186" s="307"/>
      <c r="AL186" s="307"/>
      <c r="AM186" s="307"/>
      <c r="AN186" s="533"/>
      <c r="AO186" s="533"/>
      <c r="AP186" s="41">
        <f>ROUND(ROUND(Q184*AB187,0)*$AE$131,0)</f>
        <v>713</v>
      </c>
      <c r="AQ186" s="53"/>
    </row>
    <row r="187" spans="1:43" ht="17.25" customHeight="1">
      <c r="A187" s="14">
        <v>54</v>
      </c>
      <c r="B187" s="152">
        <v>9532</v>
      </c>
      <c r="C187" s="114" t="s">
        <v>2044</v>
      </c>
      <c r="D187" s="240"/>
      <c r="E187" s="473"/>
      <c r="F187" s="474"/>
      <c r="G187" s="482"/>
      <c r="H187" s="393"/>
      <c r="I187" s="394"/>
      <c r="J187" s="394"/>
      <c r="K187" s="394"/>
      <c r="L187" s="395"/>
      <c r="M187" s="44"/>
      <c r="N187" s="25"/>
      <c r="O187" s="25"/>
      <c r="P187" s="25"/>
      <c r="Q187" s="329"/>
      <c r="R187" s="329"/>
      <c r="S187" s="25"/>
      <c r="T187" s="25"/>
      <c r="U187" s="129" t="s">
        <v>689</v>
      </c>
      <c r="V187" s="305"/>
      <c r="W187" s="25"/>
      <c r="X187" s="25"/>
      <c r="Y187" s="25"/>
      <c r="Z187" s="25"/>
      <c r="AA187" s="355" t="s">
        <v>1757</v>
      </c>
      <c r="AB187" s="574">
        <f>$AH$7</f>
        <v>0.97</v>
      </c>
      <c r="AC187" s="591"/>
      <c r="AD187" s="31"/>
      <c r="AE187" s="32"/>
      <c r="AF187" s="34"/>
      <c r="AG187" s="180" t="s">
        <v>1287</v>
      </c>
      <c r="AH187" s="307"/>
      <c r="AI187" s="307"/>
      <c r="AJ187" s="307"/>
      <c r="AK187" s="307"/>
      <c r="AL187" s="307"/>
      <c r="AM187" s="307"/>
      <c r="AN187" s="356" t="s">
        <v>1757</v>
      </c>
      <c r="AO187" s="161">
        <f>$AO$165</f>
        <v>0.97</v>
      </c>
      <c r="AP187" s="41">
        <f>ROUND(ROUND(ROUND(Q184*AB187,0)*$AE$131,0)*AO187,0)</f>
        <v>692</v>
      </c>
      <c r="AQ187" s="61"/>
    </row>
  </sheetData>
  <sheetProtection/>
  <mergeCells count="198">
    <mergeCell ref="Q68:R68"/>
    <mergeCell ref="Q72:R72"/>
    <mergeCell ref="AB75:AC75"/>
    <mergeCell ref="AB71:AC71"/>
    <mergeCell ref="AH77:AI77"/>
    <mergeCell ref="AH79:AI79"/>
    <mergeCell ref="AE44:AF44"/>
    <mergeCell ref="AH33:AI33"/>
    <mergeCell ref="E107:G111"/>
    <mergeCell ref="Q84:R84"/>
    <mergeCell ref="H107:L109"/>
    <mergeCell ref="Q94:R94"/>
    <mergeCell ref="Q102:R102"/>
    <mergeCell ref="H97:L99"/>
    <mergeCell ref="Q100:R100"/>
    <mergeCell ref="Q104:R104"/>
    <mergeCell ref="Q60:R60"/>
    <mergeCell ref="AB67:AC67"/>
    <mergeCell ref="Q90:R90"/>
    <mergeCell ref="Q44:R44"/>
    <mergeCell ref="Q98:R98"/>
    <mergeCell ref="Q96:R96"/>
    <mergeCell ref="AH27:AI27"/>
    <mergeCell ref="Q28:R28"/>
    <mergeCell ref="E26:F26"/>
    <mergeCell ref="E19:L20"/>
    <mergeCell ref="E27:L28"/>
    <mergeCell ref="AH23:AI23"/>
    <mergeCell ref="AH25:AI25"/>
    <mergeCell ref="AH17:AI17"/>
    <mergeCell ref="AH19:AI19"/>
    <mergeCell ref="Q20:R20"/>
    <mergeCell ref="AH21:AI21"/>
    <mergeCell ref="Q24:R24"/>
    <mergeCell ref="Q18:R18"/>
    <mergeCell ref="Q22:R22"/>
    <mergeCell ref="Q26:R26"/>
    <mergeCell ref="Q30:R30"/>
    <mergeCell ref="Q48:R48"/>
    <mergeCell ref="D6:D25"/>
    <mergeCell ref="E6:F6"/>
    <mergeCell ref="E7:L8"/>
    <mergeCell ref="D36:D58"/>
    <mergeCell ref="E56:F56"/>
    <mergeCell ref="E57:L59"/>
    <mergeCell ref="E16:F16"/>
    <mergeCell ref="E17:L18"/>
    <mergeCell ref="E36:F36"/>
    <mergeCell ref="E37:L39"/>
    <mergeCell ref="E29:L30"/>
    <mergeCell ref="Q36:R36"/>
    <mergeCell ref="Q32:R32"/>
    <mergeCell ref="Q34:R34"/>
    <mergeCell ref="Q56:R56"/>
    <mergeCell ref="Q52:R52"/>
    <mergeCell ref="AM14:AN14"/>
    <mergeCell ref="AH15:AI15"/>
    <mergeCell ref="Q16:R16"/>
    <mergeCell ref="AH7:AI7"/>
    <mergeCell ref="Q8:R8"/>
    <mergeCell ref="AH9:AI9"/>
    <mergeCell ref="Q12:R12"/>
    <mergeCell ref="AH11:AI11"/>
    <mergeCell ref="AH13:AI13"/>
    <mergeCell ref="AK6:AO12"/>
    <mergeCell ref="Q6:R6"/>
    <mergeCell ref="Q14:R14"/>
    <mergeCell ref="Q10:R10"/>
    <mergeCell ref="AH29:AI29"/>
    <mergeCell ref="AH113:AI113"/>
    <mergeCell ref="Q106:R106"/>
    <mergeCell ref="Q108:R108"/>
    <mergeCell ref="Q82:R82"/>
    <mergeCell ref="Q86:R86"/>
    <mergeCell ref="Q112:R112"/>
    <mergeCell ref="Q110:R110"/>
    <mergeCell ref="AH85:AI85"/>
    <mergeCell ref="AH99:AI99"/>
    <mergeCell ref="AH107:AI107"/>
    <mergeCell ref="AH109:AI109"/>
    <mergeCell ref="AH81:AI81"/>
    <mergeCell ref="AH83:AI83"/>
    <mergeCell ref="AH97:AI97"/>
    <mergeCell ref="AH105:AI105"/>
    <mergeCell ref="AH93:AI93"/>
    <mergeCell ref="AH87:AI87"/>
    <mergeCell ref="AH103:AI103"/>
    <mergeCell ref="AH89:AI89"/>
    <mergeCell ref="AH31:AI31"/>
    <mergeCell ref="AH35:AI35"/>
    <mergeCell ref="Q64:R64"/>
    <mergeCell ref="AH101:AI101"/>
    <mergeCell ref="AN38:AO38"/>
    <mergeCell ref="AB39:AC39"/>
    <mergeCell ref="AD36:AF42"/>
    <mergeCell ref="Q40:R40"/>
    <mergeCell ref="AN42:AO42"/>
    <mergeCell ref="AN46:AO46"/>
    <mergeCell ref="AB43:AC43"/>
    <mergeCell ref="AB47:AC47"/>
    <mergeCell ref="AN66:AO66"/>
    <mergeCell ref="AN50:AO50"/>
    <mergeCell ref="AN54:AO54"/>
    <mergeCell ref="AB51:AC51"/>
    <mergeCell ref="AB55:AC55"/>
    <mergeCell ref="AN58:AO58"/>
    <mergeCell ref="AN62:AO62"/>
    <mergeCell ref="AB59:AC59"/>
    <mergeCell ref="AB63:AC63"/>
    <mergeCell ref="AN70:AO70"/>
    <mergeCell ref="AN74:AO74"/>
    <mergeCell ref="AB187:AC187"/>
    <mergeCell ref="AM84:AN84"/>
    <mergeCell ref="AN166:AO166"/>
    <mergeCell ref="AB167:AC167"/>
    <mergeCell ref="AN174:AO174"/>
    <mergeCell ref="AB175:AC175"/>
    <mergeCell ref="AB183:AC183"/>
    <mergeCell ref="AH111:AI111"/>
    <mergeCell ref="AN186:AO186"/>
    <mergeCell ref="AN178:AO178"/>
    <mergeCell ref="AN162:AO162"/>
    <mergeCell ref="AN126:AO126"/>
    <mergeCell ref="AH117:AI117"/>
    <mergeCell ref="AH119:AI119"/>
    <mergeCell ref="AH121:AI121"/>
    <mergeCell ref="AB139:AC139"/>
    <mergeCell ref="AN146:AO146"/>
    <mergeCell ref="AB135:AC135"/>
    <mergeCell ref="AN150:AO150"/>
    <mergeCell ref="AB151:AC151"/>
    <mergeCell ref="AN142:AO142"/>
    <mergeCell ref="AK76:AO82"/>
    <mergeCell ref="D76:D95"/>
    <mergeCell ref="Q76:R76"/>
    <mergeCell ref="Q80:R80"/>
    <mergeCell ref="Q88:R88"/>
    <mergeCell ref="Q92:R92"/>
    <mergeCell ref="Q78:R78"/>
    <mergeCell ref="E77:G81"/>
    <mergeCell ref="AN182:AO182"/>
    <mergeCell ref="H177:L180"/>
    <mergeCell ref="H87:L89"/>
    <mergeCell ref="E165:G170"/>
    <mergeCell ref="H165:L168"/>
    <mergeCell ref="H119:L121"/>
    <mergeCell ref="H125:L127"/>
    <mergeCell ref="H113:L115"/>
    <mergeCell ref="H90:L92"/>
    <mergeCell ref="H100:L102"/>
    <mergeCell ref="H77:L79"/>
    <mergeCell ref="AB163:AC163"/>
    <mergeCell ref="AB159:AC159"/>
    <mergeCell ref="Q160:R160"/>
    <mergeCell ref="Q156:R156"/>
    <mergeCell ref="Q148:R148"/>
    <mergeCell ref="AB155:AC155"/>
    <mergeCell ref="Q184:R184"/>
    <mergeCell ref="AB179:AC179"/>
    <mergeCell ref="Q172:R172"/>
    <mergeCell ref="Q176:R176"/>
    <mergeCell ref="Q180:R180"/>
    <mergeCell ref="AN170:AO170"/>
    <mergeCell ref="AB171:AC171"/>
    <mergeCell ref="Q164:R164"/>
    <mergeCell ref="Q168:R168"/>
    <mergeCell ref="H116:L117"/>
    <mergeCell ref="H122:L123"/>
    <mergeCell ref="Q116:R116"/>
    <mergeCell ref="Q118:R118"/>
    <mergeCell ref="Q120:R120"/>
    <mergeCell ref="Q122:R122"/>
    <mergeCell ref="Q114:R114"/>
    <mergeCell ref="D124:D154"/>
    <mergeCell ref="Q124:R124"/>
    <mergeCell ref="AB131:AC131"/>
    <mergeCell ref="Q136:R136"/>
    <mergeCell ref="AB143:AC143"/>
    <mergeCell ref="Q144:R144"/>
    <mergeCell ref="E125:G129"/>
    <mergeCell ref="AB147:AC147"/>
    <mergeCell ref="AB127:AC127"/>
    <mergeCell ref="H145:L147"/>
    <mergeCell ref="Q152:R152"/>
    <mergeCell ref="Q140:R140"/>
    <mergeCell ref="Q132:R132"/>
    <mergeCell ref="Q128:R128"/>
    <mergeCell ref="AN158:AO158"/>
    <mergeCell ref="AE131:AF131"/>
    <mergeCell ref="AH95:AI95"/>
    <mergeCell ref="AH91:AI91"/>
    <mergeCell ref="AN138:AO138"/>
    <mergeCell ref="AN134:AO134"/>
    <mergeCell ref="AN130:AO130"/>
    <mergeCell ref="AD124:AF130"/>
    <mergeCell ref="AH123:AI123"/>
    <mergeCell ref="AN154:AO154"/>
    <mergeCell ref="AH115:AI115"/>
  </mergeCells>
  <printOptions horizontalCentered="1"/>
  <pageMargins left="0.3937007874015748" right="0.3937007874015748" top="0.7874015748031497" bottom="0.5905511811023623" header="0.5118110236220472" footer="0.31496062992125984"/>
  <pageSetup firstPageNumber="26" useFirstPageNumber="1" horizontalDpi="600" verticalDpi="600" orientation="portrait" paperSize="9" scale="63" r:id="rId1"/>
  <headerFooter alignWithMargins="0">
    <oddHeader>&amp;R&amp;9地域密着型介護福祉施設</oddHeader>
    <oddFooter>&amp;C&amp;14&amp;P</oddFooter>
  </headerFooter>
  <rowBreaks count="2" manualBreakCount="2">
    <brk id="75" max="255" man="1"/>
    <brk id="123" max="255" man="1"/>
  </rowBreaks>
</worksheet>
</file>

<file path=xl/worksheets/sheet14.xml><?xml version="1.0" encoding="utf-8"?>
<worksheet xmlns="http://schemas.openxmlformats.org/spreadsheetml/2006/main" xmlns:r="http://schemas.openxmlformats.org/officeDocument/2006/relationships">
  <dimension ref="A1:AQ15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4" width="2.75390625" style="410" customWidth="1"/>
    <col min="5" max="5" width="2.75390625" style="77" customWidth="1"/>
    <col min="6" max="6" width="2.875" style="77" customWidth="1"/>
    <col min="7" max="7" width="2.50390625" style="77" customWidth="1"/>
    <col min="8" max="10" width="2.375" style="77" customWidth="1"/>
    <col min="11" max="11" width="3.50390625" style="77" customWidth="1"/>
    <col min="12" max="12" width="2.375" style="77" customWidth="1"/>
    <col min="13" max="13" width="1.4921875" style="77" customWidth="1"/>
    <col min="14" max="14" width="2.375" style="77" customWidth="1"/>
    <col min="15" max="15" width="3.50390625" style="77" customWidth="1"/>
    <col min="16" max="16" width="2.75390625" style="77" customWidth="1"/>
    <col min="17" max="18" width="2.00390625" style="77" customWidth="1"/>
    <col min="19" max="19" width="2.375" style="77" customWidth="1"/>
    <col min="20" max="20" width="2.875" style="77" customWidth="1"/>
    <col min="21" max="32" width="2.375" style="77" customWidth="1"/>
    <col min="33" max="33" width="2.625" style="77" customWidth="1"/>
    <col min="34" max="40" width="2.375" style="77" customWidth="1"/>
    <col min="41" max="41" width="2.125" style="77" customWidth="1"/>
    <col min="42" max="42" width="8.625" style="410" customWidth="1"/>
    <col min="43" max="43" width="8.75390625" style="410" customWidth="1"/>
    <col min="44" max="44" width="2.75390625" style="410" customWidth="1"/>
    <col min="45" max="16384" width="9.00390625" style="410" customWidth="1"/>
  </cols>
  <sheetData>
    <row r="1" ht="17.25" customHeight="1">
      <c r="B1" s="76" t="s">
        <v>2146</v>
      </c>
    </row>
    <row r="2" ht="12.75" customHeight="1"/>
    <row r="3" spans="1:43" ht="16.5" customHeight="1">
      <c r="A3" s="3" t="s">
        <v>345</v>
      </c>
      <c r="B3" s="411"/>
      <c r="C3" s="107" t="s">
        <v>346</v>
      </c>
      <c r="D3" s="108"/>
      <c r="E3" s="2"/>
      <c r="F3" s="2"/>
      <c r="G3" s="2"/>
      <c r="H3" s="2"/>
      <c r="I3" s="2"/>
      <c r="J3" s="2"/>
      <c r="K3" s="2"/>
      <c r="L3" s="2"/>
      <c r="M3" s="2"/>
      <c r="N3" s="2"/>
      <c r="O3" s="2"/>
      <c r="P3" s="5"/>
      <c r="Q3" s="2"/>
      <c r="R3" s="2"/>
      <c r="S3" s="2"/>
      <c r="T3" s="5" t="s">
        <v>347</v>
      </c>
      <c r="U3" s="21"/>
      <c r="V3" s="21"/>
      <c r="W3" s="21"/>
      <c r="X3" s="21"/>
      <c r="Y3" s="21"/>
      <c r="Z3" s="21"/>
      <c r="AA3" s="21"/>
      <c r="AB3" s="21"/>
      <c r="AC3" s="21"/>
      <c r="AD3" s="21"/>
      <c r="AE3" s="21"/>
      <c r="AF3" s="21"/>
      <c r="AG3" s="21"/>
      <c r="AH3" s="21"/>
      <c r="AI3" s="21"/>
      <c r="AJ3" s="21"/>
      <c r="AK3" s="21"/>
      <c r="AL3" s="21"/>
      <c r="AM3" s="21"/>
      <c r="AN3" s="21"/>
      <c r="AO3" s="19"/>
      <c r="AP3" s="78" t="s">
        <v>761</v>
      </c>
      <c r="AQ3" s="78" t="s">
        <v>762</v>
      </c>
    </row>
    <row r="4" spans="1:43" ht="16.5" customHeight="1">
      <c r="A4" s="7" t="s">
        <v>348</v>
      </c>
      <c r="B4" s="8" t="s">
        <v>349</v>
      </c>
      <c r="C4" s="412"/>
      <c r="D4" s="413"/>
      <c r="E4" s="305"/>
      <c r="F4" s="305"/>
      <c r="G4" s="305"/>
      <c r="H4" s="305"/>
      <c r="I4" s="305"/>
      <c r="J4" s="305"/>
      <c r="K4" s="305"/>
      <c r="L4" s="10"/>
      <c r="M4" s="305"/>
      <c r="N4" s="305"/>
      <c r="O4" s="305"/>
      <c r="P4" s="305"/>
      <c r="Q4" s="305"/>
      <c r="R4" s="305"/>
      <c r="S4" s="305"/>
      <c r="T4" s="283"/>
      <c r="U4" s="283"/>
      <c r="V4" s="283"/>
      <c r="W4" s="283"/>
      <c r="X4" s="283"/>
      <c r="Y4" s="283"/>
      <c r="Z4" s="283"/>
      <c r="AA4" s="283"/>
      <c r="AB4" s="283"/>
      <c r="AC4" s="283"/>
      <c r="AD4" s="283"/>
      <c r="AE4" s="283"/>
      <c r="AF4" s="283"/>
      <c r="AG4" s="283"/>
      <c r="AH4" s="283"/>
      <c r="AI4" s="283"/>
      <c r="AJ4" s="283"/>
      <c r="AK4" s="283"/>
      <c r="AL4" s="283"/>
      <c r="AM4" s="283"/>
      <c r="AN4" s="283"/>
      <c r="AO4" s="24"/>
      <c r="AP4" s="79" t="s">
        <v>1248</v>
      </c>
      <c r="AQ4" s="79" t="s">
        <v>1249</v>
      </c>
    </row>
    <row r="5" spans="1:43" ht="16.5" customHeight="1">
      <c r="A5" s="14">
        <v>77</v>
      </c>
      <c r="B5" s="15">
        <v>1111</v>
      </c>
      <c r="C5" s="80" t="s">
        <v>2147</v>
      </c>
      <c r="D5" s="521" t="s">
        <v>2277</v>
      </c>
      <c r="E5" s="509"/>
      <c r="F5" s="509"/>
      <c r="G5" s="509"/>
      <c r="H5" s="510"/>
      <c r="I5" s="43" t="s">
        <v>1335</v>
      </c>
      <c r="J5" s="21"/>
      <c r="K5" s="2"/>
      <c r="L5" s="2"/>
      <c r="M5" s="2"/>
      <c r="N5" s="2"/>
      <c r="O5" s="2"/>
      <c r="P5" s="2"/>
      <c r="Q5" s="21"/>
      <c r="R5" s="21"/>
      <c r="S5" s="21"/>
      <c r="T5" s="21"/>
      <c r="U5" s="364"/>
      <c r="V5" s="365"/>
      <c r="W5" s="365"/>
      <c r="X5" s="365"/>
      <c r="Y5" s="365"/>
      <c r="Z5" s="365"/>
      <c r="AA5" s="365"/>
      <c r="AB5" s="365"/>
      <c r="AC5" s="365"/>
      <c r="AD5" s="365"/>
      <c r="AE5" s="365"/>
      <c r="AF5" s="365"/>
      <c r="AG5" s="365"/>
      <c r="AH5" s="403"/>
      <c r="AI5" s="307"/>
      <c r="AJ5" s="365"/>
      <c r="AK5" s="365"/>
      <c r="AL5" s="365"/>
      <c r="AM5" s="287"/>
      <c r="AN5" s="85"/>
      <c r="AO5" s="27"/>
      <c r="AP5" s="41">
        <f>N6</f>
        <v>13341</v>
      </c>
      <c r="AQ5" s="23" t="s">
        <v>1957</v>
      </c>
    </row>
    <row r="6" spans="1:43" ht="16.5" customHeight="1">
      <c r="A6" s="14">
        <v>77</v>
      </c>
      <c r="B6" s="15">
        <v>1113</v>
      </c>
      <c r="C6" s="80" t="s">
        <v>2148</v>
      </c>
      <c r="D6" s="522"/>
      <c r="E6" s="511"/>
      <c r="F6" s="511"/>
      <c r="G6" s="511"/>
      <c r="H6" s="512"/>
      <c r="I6" s="57"/>
      <c r="J6" s="283"/>
      <c r="K6" s="420"/>
      <c r="L6" s="420"/>
      <c r="M6" s="420"/>
      <c r="N6" s="537">
        <v>13341</v>
      </c>
      <c r="O6" s="537"/>
      <c r="P6" s="10" t="s">
        <v>1249</v>
      </c>
      <c r="Q6" s="10"/>
      <c r="R6" s="283"/>
      <c r="S6" s="25"/>
      <c r="T6" s="420"/>
      <c r="U6" s="364" t="s">
        <v>1488</v>
      </c>
      <c r="V6" s="365"/>
      <c r="W6" s="365"/>
      <c r="X6" s="365"/>
      <c r="Y6" s="365"/>
      <c r="Z6" s="365"/>
      <c r="AA6" s="365"/>
      <c r="AB6" s="365"/>
      <c r="AC6" s="365"/>
      <c r="AD6" s="365" t="s">
        <v>568</v>
      </c>
      <c r="AE6" s="530">
        <v>0.7</v>
      </c>
      <c r="AF6" s="530"/>
      <c r="AG6" s="414"/>
      <c r="AH6" s="307"/>
      <c r="AI6" s="307"/>
      <c r="AJ6" s="365"/>
      <c r="AK6" s="414"/>
      <c r="AL6" s="414"/>
      <c r="AM6" s="307"/>
      <c r="AN6" s="85"/>
      <c r="AO6" s="27"/>
      <c r="AP6" s="41">
        <f>ROUND(N6*AE6,0)</f>
        <v>9339</v>
      </c>
      <c r="AQ6" s="53"/>
    </row>
    <row r="7" spans="1:43" ht="16.5" customHeight="1">
      <c r="A7" s="14">
        <v>77</v>
      </c>
      <c r="B7" s="15">
        <v>1121</v>
      </c>
      <c r="C7" s="80" t="s">
        <v>2149</v>
      </c>
      <c r="D7" s="350"/>
      <c r="E7" s="345"/>
      <c r="F7" s="345"/>
      <c r="G7" s="345"/>
      <c r="H7" s="346"/>
      <c r="I7" s="43" t="s">
        <v>1336</v>
      </c>
      <c r="J7" s="21"/>
      <c r="K7" s="21"/>
      <c r="L7" s="5"/>
      <c r="M7" s="21"/>
      <c r="N7" s="2"/>
      <c r="O7" s="2"/>
      <c r="P7" s="2"/>
      <c r="Q7" s="2"/>
      <c r="R7" s="5"/>
      <c r="S7" s="21"/>
      <c r="T7" s="2"/>
      <c r="U7" s="332"/>
      <c r="V7" s="403"/>
      <c r="W7" s="403"/>
      <c r="X7" s="403"/>
      <c r="Y7" s="403"/>
      <c r="Z7" s="403"/>
      <c r="AA7" s="403"/>
      <c r="AB7" s="403"/>
      <c r="AC7" s="403"/>
      <c r="AD7" s="403"/>
      <c r="AE7" s="287"/>
      <c r="AF7" s="403"/>
      <c r="AG7" s="365"/>
      <c r="AH7" s="307"/>
      <c r="AI7" s="365"/>
      <c r="AJ7" s="403"/>
      <c r="AK7" s="365"/>
      <c r="AL7" s="307"/>
      <c r="AM7" s="307"/>
      <c r="AN7" s="85"/>
      <c r="AO7" s="27"/>
      <c r="AP7" s="41">
        <f>N8</f>
        <v>18268</v>
      </c>
      <c r="AQ7" s="53"/>
    </row>
    <row r="8" spans="1:43" ht="16.5" customHeight="1">
      <c r="A8" s="14">
        <v>77</v>
      </c>
      <c r="B8" s="15">
        <v>1123</v>
      </c>
      <c r="C8" s="80" t="s">
        <v>2150</v>
      </c>
      <c r="D8" s="303"/>
      <c r="E8" s="405"/>
      <c r="F8" s="405"/>
      <c r="G8" s="405"/>
      <c r="H8" s="406"/>
      <c r="I8" s="57"/>
      <c r="J8" s="283"/>
      <c r="K8" s="283"/>
      <c r="L8" s="12"/>
      <c r="M8" s="283"/>
      <c r="N8" s="537">
        <v>18268</v>
      </c>
      <c r="O8" s="537"/>
      <c r="P8" s="10" t="s">
        <v>1249</v>
      </c>
      <c r="Q8" s="10"/>
      <c r="R8" s="12"/>
      <c r="S8" s="25"/>
      <c r="T8" s="366"/>
      <c r="U8" s="364" t="s">
        <v>1488</v>
      </c>
      <c r="V8" s="365"/>
      <c r="W8" s="365"/>
      <c r="X8" s="365"/>
      <c r="Y8" s="365"/>
      <c r="Z8" s="365"/>
      <c r="AA8" s="365"/>
      <c r="AB8" s="365"/>
      <c r="AC8" s="365"/>
      <c r="AD8" s="365" t="s">
        <v>568</v>
      </c>
      <c r="AE8" s="530">
        <f>$AE$6</f>
        <v>0.7</v>
      </c>
      <c r="AF8" s="530"/>
      <c r="AG8" s="365"/>
      <c r="AH8" s="307"/>
      <c r="AI8" s="365"/>
      <c r="AJ8" s="403"/>
      <c r="AK8" s="365"/>
      <c r="AL8" s="307"/>
      <c r="AM8" s="307"/>
      <c r="AN8" s="85"/>
      <c r="AO8" s="27"/>
      <c r="AP8" s="41">
        <f>ROUND(N8*AE8,0)</f>
        <v>12788</v>
      </c>
      <c r="AQ8" s="53"/>
    </row>
    <row r="9" spans="1:43" ht="16.5" customHeight="1">
      <c r="A9" s="14">
        <v>77</v>
      </c>
      <c r="B9" s="15">
        <v>1131</v>
      </c>
      <c r="C9" s="80" t="s">
        <v>2151</v>
      </c>
      <c r="D9" s="404"/>
      <c r="E9" s="405"/>
      <c r="F9" s="405"/>
      <c r="G9" s="405"/>
      <c r="H9" s="406"/>
      <c r="I9" s="43" t="s">
        <v>1337</v>
      </c>
      <c r="J9" s="21"/>
      <c r="K9" s="21"/>
      <c r="L9" s="5"/>
      <c r="M9" s="21"/>
      <c r="N9" s="2"/>
      <c r="O9" s="2"/>
      <c r="P9" s="2"/>
      <c r="Q9" s="2"/>
      <c r="R9" s="5"/>
      <c r="S9" s="21"/>
      <c r="T9" s="2"/>
      <c r="U9" s="364"/>
      <c r="V9" s="365"/>
      <c r="W9" s="365"/>
      <c r="X9" s="365"/>
      <c r="Y9" s="365"/>
      <c r="Z9" s="365"/>
      <c r="AA9" s="365"/>
      <c r="AB9" s="365"/>
      <c r="AC9" s="365"/>
      <c r="AD9" s="365"/>
      <c r="AE9" s="287"/>
      <c r="AF9" s="403"/>
      <c r="AG9" s="365"/>
      <c r="AH9" s="307"/>
      <c r="AI9" s="365"/>
      <c r="AJ9" s="365"/>
      <c r="AK9" s="365"/>
      <c r="AL9" s="307"/>
      <c r="AM9" s="307"/>
      <c r="AN9" s="365"/>
      <c r="AO9" s="27"/>
      <c r="AP9" s="41">
        <f>N10</f>
        <v>25274</v>
      </c>
      <c r="AQ9" s="53"/>
    </row>
    <row r="10" spans="1:43" ht="16.5" customHeight="1">
      <c r="A10" s="14">
        <v>77</v>
      </c>
      <c r="B10" s="15">
        <v>1133</v>
      </c>
      <c r="C10" s="80" t="s">
        <v>2152</v>
      </c>
      <c r="D10" s="404"/>
      <c r="E10" s="405"/>
      <c r="F10" s="405"/>
      <c r="G10" s="405"/>
      <c r="H10" s="406"/>
      <c r="I10" s="57"/>
      <c r="J10" s="283"/>
      <c r="K10" s="283"/>
      <c r="L10" s="12"/>
      <c r="M10" s="283"/>
      <c r="N10" s="537">
        <v>25274</v>
      </c>
      <c r="O10" s="537"/>
      <c r="P10" s="10" t="s">
        <v>1249</v>
      </c>
      <c r="Q10" s="10"/>
      <c r="R10" s="12"/>
      <c r="S10" s="25"/>
      <c r="T10" s="366"/>
      <c r="U10" s="364" t="s">
        <v>1488</v>
      </c>
      <c r="V10" s="365"/>
      <c r="W10" s="365"/>
      <c r="X10" s="365"/>
      <c r="Y10" s="365"/>
      <c r="Z10" s="365"/>
      <c r="AA10" s="365"/>
      <c r="AB10" s="365"/>
      <c r="AC10" s="365"/>
      <c r="AD10" s="365" t="s">
        <v>568</v>
      </c>
      <c r="AE10" s="530">
        <f>$AE$6</f>
        <v>0.7</v>
      </c>
      <c r="AF10" s="530"/>
      <c r="AG10" s="365"/>
      <c r="AH10" s="307"/>
      <c r="AI10" s="365"/>
      <c r="AJ10" s="365"/>
      <c r="AK10" s="365"/>
      <c r="AL10" s="307"/>
      <c r="AM10" s="307"/>
      <c r="AN10" s="85"/>
      <c r="AO10" s="27"/>
      <c r="AP10" s="41">
        <f>ROUND(N10*AE10,0)</f>
        <v>17692</v>
      </c>
      <c r="AQ10" s="53"/>
    </row>
    <row r="11" spans="1:43" ht="16.5" customHeight="1">
      <c r="A11" s="14">
        <v>77</v>
      </c>
      <c r="B11" s="15">
        <v>1141</v>
      </c>
      <c r="C11" s="80" t="s">
        <v>2153</v>
      </c>
      <c r="D11" s="86"/>
      <c r="E11" s="87"/>
      <c r="F11" s="432"/>
      <c r="G11" s="10"/>
      <c r="H11" s="24"/>
      <c r="I11" s="43" t="s">
        <v>1338</v>
      </c>
      <c r="J11" s="21"/>
      <c r="K11" s="21"/>
      <c r="L11" s="5"/>
      <c r="M11" s="21"/>
      <c r="N11" s="2"/>
      <c r="O11" s="2"/>
      <c r="P11" s="2"/>
      <c r="Q11" s="2"/>
      <c r="R11" s="5"/>
      <c r="S11" s="21"/>
      <c r="T11" s="2"/>
      <c r="U11" s="364"/>
      <c r="V11" s="365"/>
      <c r="W11" s="365"/>
      <c r="X11" s="365"/>
      <c r="Y11" s="365"/>
      <c r="Z11" s="365"/>
      <c r="AA11" s="365"/>
      <c r="AB11" s="365"/>
      <c r="AC11" s="365"/>
      <c r="AD11" s="353"/>
      <c r="AE11" s="354"/>
      <c r="AF11" s="396"/>
      <c r="AG11" s="365"/>
      <c r="AH11" s="307"/>
      <c r="AI11" s="365"/>
      <c r="AJ11" s="365"/>
      <c r="AK11" s="365"/>
      <c r="AL11" s="307"/>
      <c r="AM11" s="307"/>
      <c r="AN11" s="365"/>
      <c r="AO11" s="27"/>
      <c r="AP11" s="41">
        <f>N12</f>
        <v>28531</v>
      </c>
      <c r="AQ11" s="53"/>
    </row>
    <row r="12" spans="1:43" ht="16.5" customHeight="1">
      <c r="A12" s="14">
        <v>77</v>
      </c>
      <c r="B12" s="15">
        <v>1143</v>
      </c>
      <c r="C12" s="80" t="s">
        <v>2154</v>
      </c>
      <c r="D12" s="86"/>
      <c r="E12" s="87"/>
      <c r="F12" s="432"/>
      <c r="G12" s="10"/>
      <c r="H12" s="24"/>
      <c r="I12" s="57"/>
      <c r="J12" s="283"/>
      <c r="K12" s="283"/>
      <c r="L12" s="12"/>
      <c r="M12" s="283"/>
      <c r="N12" s="537">
        <v>28531</v>
      </c>
      <c r="O12" s="537"/>
      <c r="P12" s="10" t="s">
        <v>1249</v>
      </c>
      <c r="Q12" s="10"/>
      <c r="R12" s="12"/>
      <c r="S12" s="25"/>
      <c r="T12" s="366"/>
      <c r="U12" s="364" t="s">
        <v>1488</v>
      </c>
      <c r="V12" s="365"/>
      <c r="W12" s="365"/>
      <c r="X12" s="365"/>
      <c r="Y12" s="365"/>
      <c r="Z12" s="365"/>
      <c r="AA12" s="365"/>
      <c r="AB12" s="365"/>
      <c r="AC12" s="365"/>
      <c r="AD12" s="365" t="s">
        <v>568</v>
      </c>
      <c r="AE12" s="530">
        <f>$AE$6</f>
        <v>0.7</v>
      </c>
      <c r="AF12" s="530"/>
      <c r="AG12" s="365"/>
      <c r="AH12" s="307"/>
      <c r="AI12" s="365"/>
      <c r="AJ12" s="365"/>
      <c r="AK12" s="365"/>
      <c r="AL12" s="307"/>
      <c r="AM12" s="307"/>
      <c r="AN12" s="85"/>
      <c r="AO12" s="27"/>
      <c r="AP12" s="41">
        <f>ROUND(N12*AE12,0)</f>
        <v>19972</v>
      </c>
      <c r="AQ12" s="53"/>
    </row>
    <row r="13" spans="1:43" ht="16.5" customHeight="1">
      <c r="A13" s="14">
        <v>77</v>
      </c>
      <c r="B13" s="15">
        <v>1151</v>
      </c>
      <c r="C13" s="80" t="s">
        <v>2155</v>
      </c>
      <c r="D13" s="303"/>
      <c r="E13" s="405"/>
      <c r="F13" s="405"/>
      <c r="G13" s="405"/>
      <c r="H13" s="406"/>
      <c r="I13" s="43" t="s">
        <v>1339</v>
      </c>
      <c r="J13" s="21"/>
      <c r="K13" s="21"/>
      <c r="L13" s="5"/>
      <c r="M13" s="21"/>
      <c r="N13" s="2"/>
      <c r="O13" s="2"/>
      <c r="P13" s="2"/>
      <c r="Q13" s="2"/>
      <c r="R13" s="5"/>
      <c r="S13" s="21"/>
      <c r="T13" s="2"/>
      <c r="U13" s="364"/>
      <c r="V13" s="365"/>
      <c r="W13" s="365"/>
      <c r="X13" s="365"/>
      <c r="Y13" s="365"/>
      <c r="Z13" s="365"/>
      <c r="AA13" s="365"/>
      <c r="AB13" s="365"/>
      <c r="AC13" s="365"/>
      <c r="AD13" s="365"/>
      <c r="AE13" s="403"/>
      <c r="AF13" s="356"/>
      <c r="AG13" s="365"/>
      <c r="AH13" s="307"/>
      <c r="AI13" s="365"/>
      <c r="AJ13" s="365"/>
      <c r="AK13" s="365"/>
      <c r="AL13" s="307"/>
      <c r="AM13" s="307"/>
      <c r="AN13" s="365"/>
      <c r="AO13" s="27"/>
      <c r="AP13" s="41">
        <f>N14</f>
        <v>32141</v>
      </c>
      <c r="AQ13" s="53"/>
    </row>
    <row r="14" spans="1:43" ht="16.5" customHeight="1">
      <c r="A14" s="14">
        <v>77</v>
      </c>
      <c r="B14" s="15">
        <v>1153</v>
      </c>
      <c r="C14" s="80" t="s">
        <v>2156</v>
      </c>
      <c r="D14" s="31"/>
      <c r="E14" s="36"/>
      <c r="F14" s="36"/>
      <c r="G14" s="36"/>
      <c r="H14" s="104"/>
      <c r="I14" s="44"/>
      <c r="J14" s="25"/>
      <c r="K14" s="25"/>
      <c r="L14" s="33"/>
      <c r="M14" s="25"/>
      <c r="N14" s="528">
        <v>32141</v>
      </c>
      <c r="O14" s="528"/>
      <c r="P14" s="305" t="s">
        <v>1249</v>
      </c>
      <c r="Q14" s="305"/>
      <c r="R14" s="33"/>
      <c r="S14" s="25"/>
      <c r="T14" s="366"/>
      <c r="U14" s="364" t="s">
        <v>1488</v>
      </c>
      <c r="V14" s="365"/>
      <c r="W14" s="365"/>
      <c r="X14" s="365"/>
      <c r="Y14" s="365"/>
      <c r="Z14" s="365"/>
      <c r="AA14" s="365"/>
      <c r="AB14" s="365"/>
      <c r="AC14" s="365"/>
      <c r="AD14" s="365" t="s">
        <v>568</v>
      </c>
      <c r="AE14" s="530">
        <f>$AE$6</f>
        <v>0.7</v>
      </c>
      <c r="AF14" s="530"/>
      <c r="AG14" s="365"/>
      <c r="AH14" s="307"/>
      <c r="AI14" s="365"/>
      <c r="AJ14" s="365"/>
      <c r="AK14" s="365"/>
      <c r="AL14" s="307"/>
      <c r="AM14" s="307"/>
      <c r="AN14" s="85"/>
      <c r="AO14" s="27"/>
      <c r="AP14" s="41">
        <f>ROUND(N14*AE14,0)</f>
        <v>22499</v>
      </c>
      <c r="AQ14" s="53"/>
    </row>
    <row r="15" spans="1:43" ht="16.5" customHeight="1">
      <c r="A15" s="14">
        <v>77</v>
      </c>
      <c r="B15" s="14">
        <v>6001</v>
      </c>
      <c r="C15" s="16" t="s">
        <v>2157</v>
      </c>
      <c r="D15" s="17"/>
      <c r="E15" s="509" t="s">
        <v>763</v>
      </c>
      <c r="F15" s="509"/>
      <c r="G15" s="509"/>
      <c r="H15" s="509"/>
      <c r="I15" s="509"/>
      <c r="J15" s="509"/>
      <c r="K15" s="509"/>
      <c r="L15" s="509"/>
      <c r="M15" s="509"/>
      <c r="N15" s="509"/>
      <c r="O15" s="509"/>
      <c r="P15" s="509"/>
      <c r="Q15" s="509"/>
      <c r="R15" s="509"/>
      <c r="S15" s="509"/>
      <c r="T15" s="510"/>
      <c r="U15" s="364" t="s">
        <v>1335</v>
      </c>
      <c r="V15" s="307"/>
      <c r="W15" s="365"/>
      <c r="X15" s="365"/>
      <c r="Y15" s="365"/>
      <c r="Z15" s="365"/>
      <c r="AA15" s="484"/>
      <c r="AB15" s="484"/>
      <c r="AC15" s="484"/>
      <c r="AD15" s="365"/>
      <c r="AE15" s="365"/>
      <c r="AF15" s="365"/>
      <c r="AG15" s="529">
        <v>925</v>
      </c>
      <c r="AH15" s="529"/>
      <c r="AI15" s="307" t="s">
        <v>1289</v>
      </c>
      <c r="AJ15" s="354"/>
      <c r="AK15" s="354"/>
      <c r="AL15" s="365"/>
      <c r="AM15" s="365"/>
      <c r="AN15" s="85"/>
      <c r="AO15" s="27"/>
      <c r="AP15" s="41">
        <f aca="true" t="shared" si="0" ref="AP15:AP24">-AG15</f>
        <v>-925</v>
      </c>
      <c r="AQ15" s="23"/>
    </row>
    <row r="16" spans="1:43" ht="16.5" customHeight="1">
      <c r="A16" s="14">
        <v>77</v>
      </c>
      <c r="B16" s="14">
        <v>6003</v>
      </c>
      <c r="C16" s="16" t="s">
        <v>2158</v>
      </c>
      <c r="D16" s="303"/>
      <c r="E16" s="511"/>
      <c r="F16" s="511"/>
      <c r="G16" s="511"/>
      <c r="H16" s="511"/>
      <c r="I16" s="511"/>
      <c r="J16" s="511"/>
      <c r="K16" s="511"/>
      <c r="L16" s="511"/>
      <c r="M16" s="511"/>
      <c r="N16" s="511"/>
      <c r="O16" s="511"/>
      <c r="P16" s="511"/>
      <c r="Q16" s="511"/>
      <c r="R16" s="511"/>
      <c r="S16" s="511"/>
      <c r="T16" s="512"/>
      <c r="U16" s="364" t="s">
        <v>1336</v>
      </c>
      <c r="V16" s="307"/>
      <c r="W16" s="365"/>
      <c r="X16" s="365"/>
      <c r="Y16" s="365"/>
      <c r="Z16" s="365"/>
      <c r="AA16" s="484"/>
      <c r="AB16" s="484"/>
      <c r="AC16" s="484"/>
      <c r="AD16" s="365"/>
      <c r="AE16" s="365"/>
      <c r="AF16" s="365"/>
      <c r="AG16" s="529">
        <v>925</v>
      </c>
      <c r="AH16" s="529"/>
      <c r="AI16" s="307" t="s">
        <v>1289</v>
      </c>
      <c r="AJ16" s="354"/>
      <c r="AK16" s="354"/>
      <c r="AL16" s="365"/>
      <c r="AM16" s="365"/>
      <c r="AN16" s="85"/>
      <c r="AO16" s="27"/>
      <c r="AP16" s="41">
        <f t="shared" si="0"/>
        <v>-925</v>
      </c>
      <c r="AQ16" s="53"/>
    </row>
    <row r="17" spans="1:43" ht="16.5" customHeight="1">
      <c r="A17" s="14">
        <v>77</v>
      </c>
      <c r="B17" s="14">
        <v>6005</v>
      </c>
      <c r="C17" s="16" t="s">
        <v>2159</v>
      </c>
      <c r="D17" s="303"/>
      <c r="E17" s="511"/>
      <c r="F17" s="511"/>
      <c r="G17" s="511"/>
      <c r="H17" s="511"/>
      <c r="I17" s="511"/>
      <c r="J17" s="511"/>
      <c r="K17" s="511"/>
      <c r="L17" s="511"/>
      <c r="M17" s="511"/>
      <c r="N17" s="511"/>
      <c r="O17" s="511"/>
      <c r="P17" s="511"/>
      <c r="Q17" s="511"/>
      <c r="R17" s="511"/>
      <c r="S17" s="511"/>
      <c r="T17" s="512"/>
      <c r="U17" s="364" t="s">
        <v>1337</v>
      </c>
      <c r="V17" s="307"/>
      <c r="W17" s="365"/>
      <c r="X17" s="365"/>
      <c r="Y17" s="365"/>
      <c r="Z17" s="365"/>
      <c r="AA17" s="484"/>
      <c r="AB17" s="484"/>
      <c r="AC17" s="484"/>
      <c r="AD17" s="365"/>
      <c r="AE17" s="365"/>
      <c r="AF17" s="365"/>
      <c r="AG17" s="529">
        <v>925</v>
      </c>
      <c r="AH17" s="529"/>
      <c r="AI17" s="307" t="s">
        <v>1289</v>
      </c>
      <c r="AJ17" s="354"/>
      <c r="AK17" s="354"/>
      <c r="AL17" s="365"/>
      <c r="AM17" s="365"/>
      <c r="AN17" s="85"/>
      <c r="AO17" s="27"/>
      <c r="AP17" s="41">
        <f t="shared" si="0"/>
        <v>-925</v>
      </c>
      <c r="AQ17" s="53"/>
    </row>
    <row r="18" spans="1:43" ht="16.5" customHeight="1">
      <c r="A18" s="14">
        <v>77</v>
      </c>
      <c r="B18" s="14">
        <v>6007</v>
      </c>
      <c r="C18" s="16" t="s">
        <v>2160</v>
      </c>
      <c r="D18" s="303"/>
      <c r="E18" s="511"/>
      <c r="F18" s="511"/>
      <c r="G18" s="511"/>
      <c r="H18" s="511"/>
      <c r="I18" s="511"/>
      <c r="J18" s="511"/>
      <c r="K18" s="511"/>
      <c r="L18" s="511"/>
      <c r="M18" s="511"/>
      <c r="N18" s="511"/>
      <c r="O18" s="511"/>
      <c r="P18" s="511"/>
      <c r="Q18" s="511"/>
      <c r="R18" s="511"/>
      <c r="S18" s="511"/>
      <c r="T18" s="512"/>
      <c r="U18" s="364" t="s">
        <v>1338</v>
      </c>
      <c r="V18" s="307"/>
      <c r="W18" s="365"/>
      <c r="X18" s="365"/>
      <c r="Y18" s="365"/>
      <c r="Z18" s="365"/>
      <c r="AA18" s="484"/>
      <c r="AB18" s="484"/>
      <c r="AC18" s="484"/>
      <c r="AD18" s="365"/>
      <c r="AE18" s="365"/>
      <c r="AF18" s="365"/>
      <c r="AG18" s="527">
        <v>1850</v>
      </c>
      <c r="AH18" s="527"/>
      <c r="AI18" s="307" t="s">
        <v>1289</v>
      </c>
      <c r="AJ18" s="354"/>
      <c r="AK18" s="354"/>
      <c r="AL18" s="365"/>
      <c r="AM18" s="365"/>
      <c r="AN18" s="85"/>
      <c r="AO18" s="27"/>
      <c r="AP18" s="41">
        <f t="shared" si="0"/>
        <v>-1850</v>
      </c>
      <c r="AQ18" s="53"/>
    </row>
    <row r="19" spans="1:43" ht="16.5" customHeight="1">
      <c r="A19" s="14">
        <v>77</v>
      </c>
      <c r="B19" s="14">
        <v>6009</v>
      </c>
      <c r="C19" s="16" t="s">
        <v>2161</v>
      </c>
      <c r="D19" s="31"/>
      <c r="E19" s="513"/>
      <c r="F19" s="513"/>
      <c r="G19" s="513"/>
      <c r="H19" s="513"/>
      <c r="I19" s="513"/>
      <c r="J19" s="513"/>
      <c r="K19" s="513"/>
      <c r="L19" s="513"/>
      <c r="M19" s="513"/>
      <c r="N19" s="513"/>
      <c r="O19" s="513"/>
      <c r="P19" s="513"/>
      <c r="Q19" s="513"/>
      <c r="R19" s="513"/>
      <c r="S19" s="513"/>
      <c r="T19" s="514"/>
      <c r="U19" s="364" t="s">
        <v>1339</v>
      </c>
      <c r="V19" s="307"/>
      <c r="W19" s="365"/>
      <c r="X19" s="365"/>
      <c r="Y19" s="365"/>
      <c r="Z19" s="365"/>
      <c r="AA19" s="484"/>
      <c r="AB19" s="484"/>
      <c r="AC19" s="484"/>
      <c r="AD19" s="365"/>
      <c r="AE19" s="365"/>
      <c r="AF19" s="365"/>
      <c r="AG19" s="527">
        <v>2914</v>
      </c>
      <c r="AH19" s="527"/>
      <c r="AI19" s="307" t="s">
        <v>1289</v>
      </c>
      <c r="AJ19" s="354"/>
      <c r="AK19" s="354"/>
      <c r="AL19" s="365"/>
      <c r="AM19" s="365"/>
      <c r="AN19" s="85"/>
      <c r="AO19" s="27"/>
      <c r="AP19" s="41">
        <f t="shared" si="0"/>
        <v>-2914</v>
      </c>
      <c r="AQ19" s="53"/>
    </row>
    <row r="20" spans="1:43" ht="16.5" customHeight="1">
      <c r="A20" s="14">
        <v>77</v>
      </c>
      <c r="B20" s="14">
        <v>6011</v>
      </c>
      <c r="C20" s="16" t="s">
        <v>2162</v>
      </c>
      <c r="D20" s="17"/>
      <c r="E20" s="509" t="s">
        <v>764</v>
      </c>
      <c r="F20" s="509"/>
      <c r="G20" s="509"/>
      <c r="H20" s="509"/>
      <c r="I20" s="509"/>
      <c r="J20" s="509"/>
      <c r="K20" s="509"/>
      <c r="L20" s="509"/>
      <c r="M20" s="509"/>
      <c r="N20" s="509"/>
      <c r="O20" s="509"/>
      <c r="P20" s="509"/>
      <c r="Q20" s="509"/>
      <c r="R20" s="509"/>
      <c r="S20" s="509"/>
      <c r="T20" s="510"/>
      <c r="U20" s="364" t="s">
        <v>1335</v>
      </c>
      <c r="V20" s="307"/>
      <c r="W20" s="365"/>
      <c r="X20" s="365"/>
      <c r="Y20" s="365"/>
      <c r="Z20" s="365"/>
      <c r="AA20" s="484"/>
      <c r="AB20" s="484"/>
      <c r="AC20" s="484"/>
      <c r="AD20" s="365"/>
      <c r="AE20" s="365"/>
      <c r="AF20" s="365"/>
      <c r="AG20" s="529">
        <v>30</v>
      </c>
      <c r="AH20" s="529"/>
      <c r="AI20" s="307" t="s">
        <v>1289</v>
      </c>
      <c r="AJ20" s="354"/>
      <c r="AK20" s="354"/>
      <c r="AL20" s="365"/>
      <c r="AM20" s="365"/>
      <c r="AN20" s="85"/>
      <c r="AO20" s="27"/>
      <c r="AP20" s="41">
        <f t="shared" si="0"/>
        <v>-30</v>
      </c>
      <c r="AQ20" s="29" t="s">
        <v>1333</v>
      </c>
    </row>
    <row r="21" spans="1:43" ht="16.5" customHeight="1">
      <c r="A21" s="14">
        <v>77</v>
      </c>
      <c r="B21" s="14">
        <v>6012</v>
      </c>
      <c r="C21" s="16" t="s">
        <v>2163</v>
      </c>
      <c r="D21" s="303"/>
      <c r="E21" s="511"/>
      <c r="F21" s="511"/>
      <c r="G21" s="511"/>
      <c r="H21" s="511"/>
      <c r="I21" s="511"/>
      <c r="J21" s="511"/>
      <c r="K21" s="511"/>
      <c r="L21" s="511"/>
      <c r="M21" s="511"/>
      <c r="N21" s="511"/>
      <c r="O21" s="511"/>
      <c r="P21" s="511"/>
      <c r="Q21" s="511"/>
      <c r="R21" s="511"/>
      <c r="S21" s="511"/>
      <c r="T21" s="512"/>
      <c r="U21" s="364" t="s">
        <v>1336</v>
      </c>
      <c r="V21" s="307"/>
      <c r="W21" s="365"/>
      <c r="X21" s="365"/>
      <c r="Y21" s="365"/>
      <c r="Z21" s="365"/>
      <c r="AA21" s="484"/>
      <c r="AB21" s="484"/>
      <c r="AC21" s="484"/>
      <c r="AD21" s="365"/>
      <c r="AE21" s="365"/>
      <c r="AF21" s="365"/>
      <c r="AG21" s="529">
        <v>30</v>
      </c>
      <c r="AH21" s="529"/>
      <c r="AI21" s="307" t="s">
        <v>1289</v>
      </c>
      <c r="AJ21" s="354"/>
      <c r="AK21" s="354"/>
      <c r="AL21" s="365"/>
      <c r="AM21" s="365"/>
      <c r="AN21" s="85"/>
      <c r="AO21" s="27"/>
      <c r="AP21" s="41">
        <f t="shared" si="0"/>
        <v>-30</v>
      </c>
      <c r="AQ21" s="53"/>
    </row>
    <row r="22" spans="1:43" ht="16.5" customHeight="1">
      <c r="A22" s="14">
        <v>77</v>
      </c>
      <c r="B22" s="14">
        <v>6013</v>
      </c>
      <c r="C22" s="16" t="s">
        <v>2164</v>
      </c>
      <c r="D22" s="303"/>
      <c r="E22" s="511"/>
      <c r="F22" s="511"/>
      <c r="G22" s="511"/>
      <c r="H22" s="511"/>
      <c r="I22" s="511"/>
      <c r="J22" s="511"/>
      <c r="K22" s="511"/>
      <c r="L22" s="511"/>
      <c r="M22" s="511"/>
      <c r="N22" s="511"/>
      <c r="O22" s="511"/>
      <c r="P22" s="511"/>
      <c r="Q22" s="511"/>
      <c r="R22" s="511"/>
      <c r="S22" s="511"/>
      <c r="T22" s="512"/>
      <c r="U22" s="364" t="s">
        <v>1337</v>
      </c>
      <c r="V22" s="307"/>
      <c r="W22" s="365"/>
      <c r="X22" s="365"/>
      <c r="Y22" s="365"/>
      <c r="Z22" s="365"/>
      <c r="AA22" s="484"/>
      <c r="AB22" s="484"/>
      <c r="AC22" s="484"/>
      <c r="AD22" s="365"/>
      <c r="AE22" s="365"/>
      <c r="AF22" s="365"/>
      <c r="AG22" s="529">
        <v>30</v>
      </c>
      <c r="AH22" s="529"/>
      <c r="AI22" s="307" t="s">
        <v>1289</v>
      </c>
      <c r="AJ22" s="354"/>
      <c r="AK22" s="354"/>
      <c r="AL22" s="365"/>
      <c r="AM22" s="365"/>
      <c r="AN22" s="85"/>
      <c r="AO22" s="27"/>
      <c r="AP22" s="41">
        <f t="shared" si="0"/>
        <v>-30</v>
      </c>
      <c r="AQ22" s="53"/>
    </row>
    <row r="23" spans="1:43" ht="16.5" customHeight="1">
      <c r="A23" s="14">
        <v>77</v>
      </c>
      <c r="B23" s="14">
        <v>6014</v>
      </c>
      <c r="C23" s="16" t="s">
        <v>2165</v>
      </c>
      <c r="D23" s="303"/>
      <c r="E23" s="511"/>
      <c r="F23" s="511"/>
      <c r="G23" s="511"/>
      <c r="H23" s="511"/>
      <c r="I23" s="511"/>
      <c r="J23" s="511"/>
      <c r="K23" s="511"/>
      <c r="L23" s="511"/>
      <c r="M23" s="511"/>
      <c r="N23" s="511"/>
      <c r="O23" s="511"/>
      <c r="P23" s="511"/>
      <c r="Q23" s="511"/>
      <c r="R23" s="511"/>
      <c r="S23" s="511"/>
      <c r="T23" s="512"/>
      <c r="U23" s="364" t="s">
        <v>1338</v>
      </c>
      <c r="V23" s="307"/>
      <c r="W23" s="365"/>
      <c r="X23" s="365"/>
      <c r="Y23" s="365"/>
      <c r="Z23" s="365"/>
      <c r="AA23" s="484"/>
      <c r="AB23" s="484"/>
      <c r="AC23" s="484"/>
      <c r="AD23" s="365"/>
      <c r="AE23" s="365"/>
      <c r="AF23" s="365"/>
      <c r="AG23" s="529">
        <v>60</v>
      </c>
      <c r="AH23" s="529"/>
      <c r="AI23" s="307" t="s">
        <v>1289</v>
      </c>
      <c r="AJ23" s="354"/>
      <c r="AK23" s="354"/>
      <c r="AL23" s="365"/>
      <c r="AM23" s="365"/>
      <c r="AN23" s="85"/>
      <c r="AO23" s="27"/>
      <c r="AP23" s="41">
        <f t="shared" si="0"/>
        <v>-60</v>
      </c>
      <c r="AQ23" s="53"/>
    </row>
    <row r="24" spans="1:43" ht="16.5" customHeight="1">
      <c r="A24" s="14">
        <v>77</v>
      </c>
      <c r="B24" s="14">
        <v>6015</v>
      </c>
      <c r="C24" s="16" t="s">
        <v>2166</v>
      </c>
      <c r="D24" s="31"/>
      <c r="E24" s="513"/>
      <c r="F24" s="513"/>
      <c r="G24" s="513"/>
      <c r="H24" s="513"/>
      <c r="I24" s="513"/>
      <c r="J24" s="513"/>
      <c r="K24" s="513"/>
      <c r="L24" s="513"/>
      <c r="M24" s="513"/>
      <c r="N24" s="513"/>
      <c r="O24" s="513"/>
      <c r="P24" s="513"/>
      <c r="Q24" s="513"/>
      <c r="R24" s="513"/>
      <c r="S24" s="513"/>
      <c r="T24" s="514"/>
      <c r="U24" s="364" t="s">
        <v>1339</v>
      </c>
      <c r="V24" s="307"/>
      <c r="W24" s="365"/>
      <c r="X24" s="365"/>
      <c r="Y24" s="365"/>
      <c r="Z24" s="365"/>
      <c r="AA24" s="484"/>
      <c r="AB24" s="484"/>
      <c r="AC24" s="484"/>
      <c r="AD24" s="365"/>
      <c r="AE24" s="365"/>
      <c r="AF24" s="365"/>
      <c r="AG24" s="529">
        <v>95</v>
      </c>
      <c r="AH24" s="529"/>
      <c r="AI24" s="307" t="s">
        <v>1289</v>
      </c>
      <c r="AJ24" s="354"/>
      <c r="AK24" s="354"/>
      <c r="AL24" s="365"/>
      <c r="AM24" s="365"/>
      <c r="AN24" s="85"/>
      <c r="AO24" s="27"/>
      <c r="AP24" s="41">
        <f t="shared" si="0"/>
        <v>-95</v>
      </c>
      <c r="AQ24" s="53"/>
    </row>
    <row r="25" spans="1:43" ht="16.5" customHeight="1">
      <c r="A25" s="14">
        <v>77</v>
      </c>
      <c r="B25" s="14">
        <v>6300</v>
      </c>
      <c r="C25" s="16" t="s">
        <v>2167</v>
      </c>
      <c r="D25" s="306" t="s">
        <v>1341</v>
      </c>
      <c r="E25" s="307"/>
      <c r="F25" s="307"/>
      <c r="G25" s="307"/>
      <c r="H25" s="307"/>
      <c r="I25" s="307"/>
      <c r="J25" s="307"/>
      <c r="K25" s="307"/>
      <c r="L25" s="307"/>
      <c r="M25" s="365"/>
      <c r="N25" s="305"/>
      <c r="O25" s="305"/>
      <c r="P25" s="305"/>
      <c r="Q25" s="305"/>
      <c r="R25" s="25"/>
      <c r="S25" s="59"/>
      <c r="W25" s="25"/>
      <c r="X25" s="25"/>
      <c r="Y25" s="25"/>
      <c r="Z25" s="25"/>
      <c r="AA25" s="25"/>
      <c r="AB25" s="25"/>
      <c r="AC25" s="25"/>
      <c r="AD25" s="25"/>
      <c r="AE25" s="25"/>
      <c r="AF25" s="25"/>
      <c r="AG25" s="531">
        <v>30</v>
      </c>
      <c r="AH25" s="531"/>
      <c r="AI25" s="305" t="s">
        <v>954</v>
      </c>
      <c r="AJ25" s="25"/>
      <c r="AK25" s="25"/>
      <c r="AL25" s="25"/>
      <c r="AM25" s="25"/>
      <c r="AN25" s="25"/>
      <c r="AO25" s="291"/>
      <c r="AP25" s="41">
        <f aca="true" t="shared" si="1" ref="AP25:AP36">AG25</f>
        <v>30</v>
      </c>
      <c r="AQ25" s="35"/>
    </row>
    <row r="26" spans="1:43" ht="16.5" customHeight="1">
      <c r="A26" s="14">
        <v>77</v>
      </c>
      <c r="B26" s="14">
        <v>6128</v>
      </c>
      <c r="C26" s="63" t="s">
        <v>2168</v>
      </c>
      <c r="D26" s="20" t="s">
        <v>1489</v>
      </c>
      <c r="E26" s="2"/>
      <c r="F26" s="2"/>
      <c r="G26" s="2"/>
      <c r="H26" s="21"/>
      <c r="I26" s="21"/>
      <c r="J26" s="21"/>
      <c r="K26" s="21"/>
      <c r="L26" s="21"/>
      <c r="M26" s="21"/>
      <c r="N26" s="306" t="s">
        <v>570</v>
      </c>
      <c r="O26" s="365"/>
      <c r="P26" s="365"/>
      <c r="Q26" s="365"/>
      <c r="R26" s="365"/>
      <c r="S26" s="307"/>
      <c r="T26" s="307"/>
      <c r="U26" s="307"/>
      <c r="V26" s="307"/>
      <c r="W26" s="307"/>
      <c r="X26" s="365"/>
      <c r="Y26" s="307"/>
      <c r="Z26" s="307"/>
      <c r="AA26" s="307"/>
      <c r="AB26" s="365"/>
      <c r="AC26" s="365"/>
      <c r="AD26" s="365"/>
      <c r="AE26" s="365"/>
      <c r="AF26" s="307"/>
      <c r="AG26" s="529">
        <v>800</v>
      </c>
      <c r="AH26" s="529"/>
      <c r="AI26" s="307" t="s">
        <v>954</v>
      </c>
      <c r="AJ26" s="365"/>
      <c r="AK26" s="365"/>
      <c r="AL26" s="365"/>
      <c r="AM26" s="40"/>
      <c r="AN26" s="365"/>
      <c r="AO26" s="88"/>
      <c r="AP26" s="41">
        <f t="shared" si="1"/>
        <v>800</v>
      </c>
      <c r="AQ26" s="29" t="s">
        <v>1957</v>
      </c>
    </row>
    <row r="27" spans="1:43" ht="16.5" customHeight="1">
      <c r="A27" s="14">
        <v>77</v>
      </c>
      <c r="B27" s="14">
        <v>6129</v>
      </c>
      <c r="C27" s="63" t="s">
        <v>2169</v>
      </c>
      <c r="D27" s="304"/>
      <c r="E27" s="305"/>
      <c r="F27" s="305"/>
      <c r="G27" s="305"/>
      <c r="H27" s="25"/>
      <c r="I27" s="25"/>
      <c r="J27" s="25"/>
      <c r="K27" s="25"/>
      <c r="L27" s="25"/>
      <c r="M27" s="25"/>
      <c r="N27" s="306" t="s">
        <v>571</v>
      </c>
      <c r="O27" s="365"/>
      <c r="P27" s="365"/>
      <c r="Q27" s="365"/>
      <c r="R27" s="365"/>
      <c r="S27" s="307"/>
      <c r="T27" s="307"/>
      <c r="U27" s="307"/>
      <c r="V27" s="307"/>
      <c r="W27" s="307"/>
      <c r="X27" s="365"/>
      <c r="Y27" s="307"/>
      <c r="Z27" s="307"/>
      <c r="AA27" s="307"/>
      <c r="AB27" s="365"/>
      <c r="AC27" s="365"/>
      <c r="AD27" s="365"/>
      <c r="AE27" s="365"/>
      <c r="AF27" s="307"/>
      <c r="AG27" s="529">
        <v>500</v>
      </c>
      <c r="AH27" s="529"/>
      <c r="AI27" s="307" t="s">
        <v>954</v>
      </c>
      <c r="AJ27" s="365"/>
      <c r="AK27" s="365"/>
      <c r="AL27" s="365"/>
      <c r="AM27" s="40"/>
      <c r="AN27" s="365"/>
      <c r="AO27" s="88"/>
      <c r="AP27" s="41">
        <f t="shared" si="1"/>
        <v>500</v>
      </c>
      <c r="AQ27" s="23"/>
    </row>
    <row r="28" spans="1:43" ht="16.5" customHeight="1">
      <c r="A28" s="14">
        <v>77</v>
      </c>
      <c r="B28" s="14">
        <v>4003</v>
      </c>
      <c r="C28" s="16" t="s">
        <v>2170</v>
      </c>
      <c r="D28" s="307" t="s">
        <v>765</v>
      </c>
      <c r="E28" s="307"/>
      <c r="F28" s="307"/>
      <c r="G28" s="307"/>
      <c r="H28" s="307"/>
      <c r="I28" s="307"/>
      <c r="J28" s="307"/>
      <c r="K28" s="307"/>
      <c r="L28" s="307"/>
      <c r="M28" s="307"/>
      <c r="N28" s="307"/>
      <c r="O28" s="307"/>
      <c r="P28" s="307"/>
      <c r="Q28" s="307"/>
      <c r="R28" s="307"/>
      <c r="S28" s="307"/>
      <c r="T28" s="307"/>
      <c r="U28" s="40"/>
      <c r="V28" s="40"/>
      <c r="W28" s="307"/>
      <c r="X28" s="40"/>
      <c r="Y28" s="40"/>
      <c r="Z28" s="40"/>
      <c r="AA28" s="40"/>
      <c r="AB28" s="25"/>
      <c r="AC28" s="25"/>
      <c r="AD28" s="40"/>
      <c r="AE28" s="40"/>
      <c r="AF28" s="307"/>
      <c r="AG28" s="527">
        <v>600</v>
      </c>
      <c r="AH28" s="529"/>
      <c r="AI28" s="307" t="s">
        <v>954</v>
      </c>
      <c r="AJ28" s="307"/>
      <c r="AK28" s="307"/>
      <c r="AL28" s="40"/>
      <c r="AM28" s="40"/>
      <c r="AN28" s="25"/>
      <c r="AO28" s="291"/>
      <c r="AP28" s="41">
        <f t="shared" si="1"/>
        <v>600</v>
      </c>
      <c r="AQ28" s="29" t="s">
        <v>1346</v>
      </c>
    </row>
    <row r="29" spans="1:43" ht="16.5" customHeight="1">
      <c r="A29" s="14">
        <v>77</v>
      </c>
      <c r="B29" s="14">
        <v>6139</v>
      </c>
      <c r="C29" s="63" t="s">
        <v>2171</v>
      </c>
      <c r="D29" s="306" t="s">
        <v>1556</v>
      </c>
      <c r="E29" s="307"/>
      <c r="F29" s="307"/>
      <c r="G29" s="307"/>
      <c r="H29" s="365"/>
      <c r="I29" s="365"/>
      <c r="J29" s="365"/>
      <c r="K29" s="365"/>
      <c r="L29" s="365"/>
      <c r="M29" s="365"/>
      <c r="N29" s="307"/>
      <c r="O29" s="365"/>
      <c r="P29" s="365"/>
      <c r="Q29" s="365"/>
      <c r="R29" s="365"/>
      <c r="S29" s="307"/>
      <c r="T29" s="307"/>
      <c r="U29" s="307"/>
      <c r="V29" s="307"/>
      <c r="W29" s="307"/>
      <c r="X29" s="365"/>
      <c r="Y29" s="307"/>
      <c r="Z29" s="307"/>
      <c r="AA29" s="307"/>
      <c r="AB29" s="365"/>
      <c r="AC29" s="365"/>
      <c r="AD29" s="365"/>
      <c r="AE29" s="365"/>
      <c r="AF29" s="307"/>
      <c r="AG29" s="529">
        <v>500</v>
      </c>
      <c r="AH29" s="529"/>
      <c r="AI29" s="307" t="s">
        <v>954</v>
      </c>
      <c r="AJ29" s="365"/>
      <c r="AK29" s="365"/>
      <c r="AL29" s="365"/>
      <c r="AM29" s="40"/>
      <c r="AN29" s="365"/>
      <c r="AO29" s="88"/>
      <c r="AP29" s="41">
        <f t="shared" si="1"/>
        <v>500</v>
      </c>
      <c r="AQ29" s="29" t="s">
        <v>1957</v>
      </c>
    </row>
    <row r="30" spans="1:43" ht="16.5" customHeight="1">
      <c r="A30" s="14">
        <v>77</v>
      </c>
      <c r="B30" s="14">
        <v>3100</v>
      </c>
      <c r="C30" s="16" t="s">
        <v>2172</v>
      </c>
      <c r="D30" s="307" t="s">
        <v>93</v>
      </c>
      <c r="E30" s="307"/>
      <c r="F30" s="307"/>
      <c r="G30" s="307"/>
      <c r="H30" s="307"/>
      <c r="I30" s="307"/>
      <c r="J30" s="307"/>
      <c r="K30" s="307"/>
      <c r="L30" s="307"/>
      <c r="M30" s="307"/>
      <c r="N30" s="307"/>
      <c r="O30" s="307"/>
      <c r="P30" s="307"/>
      <c r="Q30" s="307"/>
      <c r="R30" s="307"/>
      <c r="S30" s="307"/>
      <c r="T30" s="307"/>
      <c r="U30" s="40"/>
      <c r="V30" s="307"/>
      <c r="W30" s="307"/>
      <c r="X30" s="40"/>
      <c r="Y30" s="40"/>
      <c r="Z30" s="40"/>
      <c r="AA30" s="40"/>
      <c r="AB30" s="40"/>
      <c r="AC30" s="40"/>
      <c r="AD30" s="307"/>
      <c r="AE30" s="40"/>
      <c r="AF30" s="40"/>
      <c r="AG30" s="527">
        <v>540</v>
      </c>
      <c r="AH30" s="529"/>
      <c r="AI30" s="307" t="s">
        <v>954</v>
      </c>
      <c r="AJ30" s="307"/>
      <c r="AK30" s="307"/>
      <c r="AL30" s="353"/>
      <c r="AM30" s="356"/>
      <c r="AN30" s="365"/>
      <c r="AO30" s="27"/>
      <c r="AP30" s="58">
        <f t="shared" si="1"/>
        <v>540</v>
      </c>
      <c r="AQ30" s="23"/>
    </row>
    <row r="31" spans="1:43" ht="16.5" customHeight="1">
      <c r="A31" s="14">
        <v>77</v>
      </c>
      <c r="B31" s="14">
        <v>4000</v>
      </c>
      <c r="C31" s="16" t="s">
        <v>2173</v>
      </c>
      <c r="D31" s="2" t="s">
        <v>94</v>
      </c>
      <c r="E31" s="2"/>
      <c r="F31" s="2"/>
      <c r="G31" s="2"/>
      <c r="H31" s="2"/>
      <c r="I31" s="2"/>
      <c r="J31" s="2"/>
      <c r="K31" s="2"/>
      <c r="L31" s="2"/>
      <c r="M31" s="19"/>
      <c r="N31" s="306" t="s">
        <v>1319</v>
      </c>
      <c r="O31" s="307"/>
      <c r="P31" s="307"/>
      <c r="Q31" s="307"/>
      <c r="R31" s="307"/>
      <c r="S31" s="307"/>
      <c r="T31" s="307"/>
      <c r="U31" s="40"/>
      <c r="V31" s="40"/>
      <c r="W31" s="307"/>
      <c r="X31" s="40"/>
      <c r="Y31" s="40"/>
      <c r="Z31" s="40"/>
      <c r="AA31" s="40"/>
      <c r="AB31" s="40"/>
      <c r="AC31" s="40"/>
      <c r="AD31" s="307"/>
      <c r="AE31" s="40"/>
      <c r="AF31" s="40"/>
      <c r="AG31" s="527">
        <v>500</v>
      </c>
      <c r="AH31" s="529"/>
      <c r="AI31" s="307" t="s">
        <v>954</v>
      </c>
      <c r="AJ31" s="307"/>
      <c r="AK31" s="307"/>
      <c r="AL31" s="353"/>
      <c r="AM31" s="307"/>
      <c r="AN31" s="25"/>
      <c r="AO31" s="26"/>
      <c r="AP31" s="58">
        <f t="shared" si="1"/>
        <v>500</v>
      </c>
      <c r="AQ31" s="53"/>
    </row>
    <row r="32" spans="1:43" ht="16.5" customHeight="1">
      <c r="A32" s="14">
        <v>77</v>
      </c>
      <c r="B32" s="14">
        <v>4001</v>
      </c>
      <c r="C32" s="16" t="s">
        <v>2174</v>
      </c>
      <c r="D32" s="305"/>
      <c r="E32" s="305"/>
      <c r="F32" s="305"/>
      <c r="G32" s="305"/>
      <c r="H32" s="305"/>
      <c r="I32" s="305"/>
      <c r="J32" s="305"/>
      <c r="K32" s="305"/>
      <c r="L32" s="305"/>
      <c r="M32" s="26"/>
      <c r="N32" s="306" t="s">
        <v>1320</v>
      </c>
      <c r="O32" s="307"/>
      <c r="P32" s="307"/>
      <c r="Q32" s="307"/>
      <c r="R32" s="307"/>
      <c r="S32" s="307"/>
      <c r="T32" s="307"/>
      <c r="U32" s="40"/>
      <c r="V32" s="40"/>
      <c r="W32" s="307"/>
      <c r="X32" s="40"/>
      <c r="Y32" s="40"/>
      <c r="Z32" s="40"/>
      <c r="AA32" s="40"/>
      <c r="AB32" s="40"/>
      <c r="AC32" s="40"/>
      <c r="AD32" s="307"/>
      <c r="AE32" s="40"/>
      <c r="AF32" s="40"/>
      <c r="AG32" s="527">
        <v>250</v>
      </c>
      <c r="AH32" s="529"/>
      <c r="AI32" s="307" t="s">
        <v>954</v>
      </c>
      <c r="AJ32" s="307"/>
      <c r="AK32" s="307"/>
      <c r="AL32" s="353"/>
      <c r="AM32" s="307"/>
      <c r="AN32" s="25"/>
      <c r="AO32" s="26"/>
      <c r="AP32" s="58">
        <f t="shared" si="1"/>
        <v>250</v>
      </c>
      <c r="AQ32" s="53"/>
    </row>
    <row r="33" spans="1:43" ht="16.5" customHeight="1">
      <c r="A33" s="14">
        <v>77</v>
      </c>
      <c r="B33" s="14">
        <v>6100</v>
      </c>
      <c r="C33" s="16" t="s">
        <v>2175</v>
      </c>
      <c r="D33" s="307" t="s">
        <v>95</v>
      </c>
      <c r="E33" s="307"/>
      <c r="F33" s="307"/>
      <c r="G33" s="307"/>
      <c r="H33" s="307"/>
      <c r="I33" s="307"/>
      <c r="J33" s="307"/>
      <c r="K33" s="307"/>
      <c r="L33" s="307"/>
      <c r="M33" s="307"/>
      <c r="N33" s="307"/>
      <c r="O33" s="307"/>
      <c r="P33" s="307"/>
      <c r="Q33" s="307"/>
      <c r="R33" s="307"/>
      <c r="S33" s="307"/>
      <c r="T33" s="307"/>
      <c r="U33" s="40"/>
      <c r="V33" s="40"/>
      <c r="W33" s="307"/>
      <c r="X33" s="40"/>
      <c r="Y33" s="40"/>
      <c r="Z33" s="40"/>
      <c r="AA33" s="40"/>
      <c r="AB33" s="40"/>
      <c r="AC33" s="40"/>
      <c r="AD33" s="307"/>
      <c r="AE33" s="40"/>
      <c r="AF33" s="40"/>
      <c r="AG33" s="527">
        <v>2000</v>
      </c>
      <c r="AH33" s="529"/>
      <c r="AI33" s="307" t="s">
        <v>954</v>
      </c>
      <c r="AJ33" s="307"/>
      <c r="AK33" s="307"/>
      <c r="AL33" s="353"/>
      <c r="AM33" s="307"/>
      <c r="AN33" s="25"/>
      <c r="AO33" s="26"/>
      <c r="AP33" s="289">
        <f t="shared" si="1"/>
        <v>2000</v>
      </c>
      <c r="AQ33" s="290" t="s">
        <v>1996</v>
      </c>
    </row>
    <row r="34" spans="1:43" ht="16.5" customHeight="1">
      <c r="A34" s="14">
        <v>77</v>
      </c>
      <c r="B34" s="14">
        <v>6101</v>
      </c>
      <c r="C34" s="63" t="s">
        <v>2176</v>
      </c>
      <c r="D34" s="17" t="s">
        <v>766</v>
      </c>
      <c r="E34" s="116"/>
      <c r="F34" s="18"/>
      <c r="G34" s="18"/>
      <c r="H34" s="18"/>
      <c r="I34" s="2"/>
      <c r="J34" s="2"/>
      <c r="K34" s="2"/>
      <c r="L34" s="2"/>
      <c r="M34" s="2"/>
      <c r="N34" s="306" t="s">
        <v>435</v>
      </c>
      <c r="O34" s="307"/>
      <c r="P34" s="365"/>
      <c r="Q34" s="365"/>
      <c r="R34" s="365"/>
      <c r="S34" s="307"/>
      <c r="T34" s="307"/>
      <c r="U34" s="307"/>
      <c r="V34" s="365"/>
      <c r="W34" s="307"/>
      <c r="X34" s="365"/>
      <c r="Y34" s="307"/>
      <c r="Z34" s="307"/>
      <c r="AA34" s="307"/>
      <c r="AB34" s="365"/>
      <c r="AC34" s="365"/>
      <c r="AD34" s="365"/>
      <c r="AE34" s="365"/>
      <c r="AF34" s="307"/>
      <c r="AG34" s="529">
        <v>500</v>
      </c>
      <c r="AH34" s="529"/>
      <c r="AI34" s="307" t="s">
        <v>954</v>
      </c>
      <c r="AJ34" s="365"/>
      <c r="AK34" s="365"/>
      <c r="AL34" s="365"/>
      <c r="AM34" s="40"/>
      <c r="AN34" s="365"/>
      <c r="AO34" s="88"/>
      <c r="AP34" s="41">
        <f t="shared" si="1"/>
        <v>500</v>
      </c>
      <c r="AQ34" s="29" t="s">
        <v>1957</v>
      </c>
    </row>
    <row r="35" spans="1:43" ht="16.5" customHeight="1">
      <c r="A35" s="14">
        <v>77</v>
      </c>
      <c r="B35" s="14">
        <v>6102</v>
      </c>
      <c r="C35" s="63" t="s">
        <v>2177</v>
      </c>
      <c r="D35" s="404"/>
      <c r="E35" s="30"/>
      <c r="F35" s="405"/>
      <c r="G35" s="405"/>
      <c r="H35" s="405"/>
      <c r="I35" s="10"/>
      <c r="J35" s="10"/>
      <c r="K35" s="10"/>
      <c r="L35" s="10"/>
      <c r="M35" s="10"/>
      <c r="N35" s="306" t="s">
        <v>436</v>
      </c>
      <c r="O35" s="307"/>
      <c r="P35" s="365"/>
      <c r="Q35" s="365"/>
      <c r="R35" s="365"/>
      <c r="S35" s="307"/>
      <c r="T35" s="307"/>
      <c r="U35" s="307"/>
      <c r="V35" s="365"/>
      <c r="W35" s="307"/>
      <c r="X35" s="365"/>
      <c r="Y35" s="307"/>
      <c r="Z35" s="307"/>
      <c r="AA35" s="307"/>
      <c r="AB35" s="365"/>
      <c r="AC35" s="365"/>
      <c r="AD35" s="365"/>
      <c r="AE35" s="365"/>
      <c r="AF35" s="307"/>
      <c r="AG35" s="529">
        <v>350</v>
      </c>
      <c r="AH35" s="529"/>
      <c r="AI35" s="307" t="s">
        <v>954</v>
      </c>
      <c r="AJ35" s="365"/>
      <c r="AK35" s="365"/>
      <c r="AL35" s="365"/>
      <c r="AM35" s="40"/>
      <c r="AN35" s="365"/>
      <c r="AO35" s="88"/>
      <c r="AP35" s="41">
        <f t="shared" si="1"/>
        <v>350</v>
      </c>
      <c r="AQ35" s="23"/>
    </row>
    <row r="36" spans="1:43" ht="16.5" customHeight="1">
      <c r="A36" s="14">
        <v>77</v>
      </c>
      <c r="B36" s="14">
        <v>6103</v>
      </c>
      <c r="C36" s="63" t="s">
        <v>2178</v>
      </c>
      <c r="D36" s="304"/>
      <c r="E36" s="305"/>
      <c r="F36" s="305"/>
      <c r="G36" s="305"/>
      <c r="H36" s="25"/>
      <c r="I36" s="25"/>
      <c r="J36" s="25"/>
      <c r="K36" s="25"/>
      <c r="L36" s="25"/>
      <c r="M36" s="25"/>
      <c r="N36" s="306" t="s">
        <v>437</v>
      </c>
      <c r="O36" s="365"/>
      <c r="P36" s="365"/>
      <c r="Q36" s="365"/>
      <c r="R36" s="365"/>
      <c r="S36" s="307"/>
      <c r="T36" s="307"/>
      <c r="U36" s="307"/>
      <c r="V36" s="307"/>
      <c r="W36" s="307"/>
      <c r="X36" s="365"/>
      <c r="Y36" s="307"/>
      <c r="Z36" s="307"/>
      <c r="AA36" s="307"/>
      <c r="AB36" s="365"/>
      <c r="AC36" s="365"/>
      <c r="AD36" s="365"/>
      <c r="AE36" s="365"/>
      <c r="AF36" s="307"/>
      <c r="AG36" s="529">
        <v>350</v>
      </c>
      <c r="AH36" s="529"/>
      <c r="AI36" s="307" t="s">
        <v>954</v>
      </c>
      <c r="AJ36" s="365"/>
      <c r="AK36" s="365"/>
      <c r="AL36" s="365"/>
      <c r="AM36" s="40"/>
      <c r="AN36" s="365"/>
      <c r="AO36" s="88"/>
      <c r="AP36" s="41">
        <f t="shared" si="1"/>
        <v>350</v>
      </c>
      <c r="AQ36" s="23"/>
    </row>
    <row r="37" spans="1:43" ht="16.5" customHeight="1">
      <c r="A37" s="14">
        <v>77</v>
      </c>
      <c r="B37" s="14">
        <v>6104</v>
      </c>
      <c r="C37" s="63" t="s">
        <v>2179</v>
      </c>
      <c r="D37" s="20" t="s">
        <v>340</v>
      </c>
      <c r="E37" s="2"/>
      <c r="F37" s="2"/>
      <c r="G37" s="2"/>
      <c r="H37" s="2"/>
      <c r="I37" s="2"/>
      <c r="J37" s="2"/>
      <c r="K37" s="21"/>
      <c r="L37" s="2"/>
      <c r="M37" s="19"/>
      <c r="N37" s="306" t="s">
        <v>1780</v>
      </c>
      <c r="O37" s="99"/>
      <c r="P37" s="365"/>
      <c r="Q37" s="365"/>
      <c r="R37" s="365"/>
      <c r="S37" s="307"/>
      <c r="T37" s="307"/>
      <c r="U37" s="307"/>
      <c r="V37" s="40"/>
      <c r="W37" s="365"/>
      <c r="X37" s="307"/>
      <c r="Y37" s="365"/>
      <c r="Z37" s="307"/>
      <c r="AA37" s="414"/>
      <c r="AB37" s="353"/>
      <c r="AC37" s="307"/>
      <c r="AD37" s="307"/>
      <c r="AE37" s="307"/>
      <c r="AF37" s="365"/>
      <c r="AG37" s="365"/>
      <c r="AH37" s="40" t="s">
        <v>1008</v>
      </c>
      <c r="AI37" s="365" t="s">
        <v>576</v>
      </c>
      <c r="AJ37" s="414"/>
      <c r="AK37" s="414"/>
      <c r="AL37" s="307" t="s">
        <v>2301</v>
      </c>
      <c r="AM37" s="365"/>
      <c r="AN37" s="365"/>
      <c r="AO37" s="88"/>
      <c r="AP37" s="41"/>
      <c r="AQ37" s="23"/>
    </row>
    <row r="38" spans="1:43" ht="16.5" customHeight="1">
      <c r="A38" s="14">
        <v>77</v>
      </c>
      <c r="B38" s="14">
        <v>6106</v>
      </c>
      <c r="C38" s="63" t="s">
        <v>2180</v>
      </c>
      <c r="D38" s="28"/>
      <c r="E38" s="10"/>
      <c r="F38" s="10"/>
      <c r="G38" s="10"/>
      <c r="H38" s="10"/>
      <c r="I38" s="10"/>
      <c r="J38" s="10"/>
      <c r="K38" s="283"/>
      <c r="L38" s="10"/>
      <c r="M38" s="24"/>
      <c r="N38" s="306" t="s">
        <v>1781</v>
      </c>
      <c r="O38" s="99"/>
      <c r="P38" s="365"/>
      <c r="Q38" s="365"/>
      <c r="R38" s="365"/>
      <c r="S38" s="307"/>
      <c r="T38" s="307"/>
      <c r="U38" s="307"/>
      <c r="V38" s="40"/>
      <c r="W38" s="365"/>
      <c r="X38" s="307"/>
      <c r="Y38" s="365"/>
      <c r="Z38" s="307"/>
      <c r="AA38" s="414"/>
      <c r="AB38" s="353"/>
      <c r="AC38" s="307"/>
      <c r="AD38" s="307"/>
      <c r="AE38" s="307"/>
      <c r="AF38" s="365"/>
      <c r="AG38" s="365"/>
      <c r="AH38" s="40" t="s">
        <v>1190</v>
      </c>
      <c r="AI38" s="40"/>
      <c r="AJ38" s="539">
        <v>0.9</v>
      </c>
      <c r="AK38" s="540"/>
      <c r="AL38" s="307" t="s">
        <v>2301</v>
      </c>
      <c r="AM38" s="365"/>
      <c r="AN38" s="365"/>
      <c r="AO38" s="88"/>
      <c r="AP38" s="41"/>
      <c r="AQ38" s="23"/>
    </row>
    <row r="39" spans="1:43" ht="16.5" customHeight="1">
      <c r="A39" s="14">
        <v>77</v>
      </c>
      <c r="B39" s="14">
        <v>6108</v>
      </c>
      <c r="C39" s="63" t="s">
        <v>2181</v>
      </c>
      <c r="D39" s="304"/>
      <c r="E39" s="305"/>
      <c r="F39" s="305"/>
      <c r="G39" s="305"/>
      <c r="H39" s="305"/>
      <c r="I39" s="305"/>
      <c r="J39" s="305"/>
      <c r="K39" s="25"/>
      <c r="L39" s="305"/>
      <c r="M39" s="26"/>
      <c r="N39" s="306" t="s">
        <v>1782</v>
      </c>
      <c r="O39" s="99"/>
      <c r="P39" s="365"/>
      <c r="Q39" s="365"/>
      <c r="R39" s="365"/>
      <c r="S39" s="307"/>
      <c r="T39" s="307"/>
      <c r="U39" s="307"/>
      <c r="V39" s="40"/>
      <c r="W39" s="307"/>
      <c r="X39" s="307"/>
      <c r="Y39" s="365"/>
      <c r="Z39" s="307"/>
      <c r="AA39" s="414"/>
      <c r="AB39" s="353"/>
      <c r="AC39" s="307"/>
      <c r="AD39" s="307"/>
      <c r="AE39" s="307"/>
      <c r="AF39" s="365"/>
      <c r="AG39" s="365"/>
      <c r="AH39" s="40" t="s">
        <v>1190</v>
      </c>
      <c r="AI39" s="40"/>
      <c r="AJ39" s="539">
        <v>0.8</v>
      </c>
      <c r="AK39" s="540"/>
      <c r="AL39" s="307" t="s">
        <v>2301</v>
      </c>
      <c r="AM39" s="365"/>
      <c r="AN39" s="365"/>
      <c r="AO39" s="88"/>
      <c r="AP39" s="41"/>
      <c r="AQ39" s="23"/>
    </row>
    <row r="40" spans="1:43" ht="16.5" customHeight="1">
      <c r="A40" s="14">
        <v>77</v>
      </c>
      <c r="B40" s="14">
        <v>7101</v>
      </c>
      <c r="C40" s="63" t="s">
        <v>2182</v>
      </c>
      <c r="D40" s="20"/>
      <c r="E40" s="509" t="s">
        <v>2278</v>
      </c>
      <c r="F40" s="509"/>
      <c r="G40" s="509"/>
      <c r="H40" s="509"/>
      <c r="I40" s="509"/>
      <c r="J40" s="509"/>
      <c r="K40" s="509"/>
      <c r="L40" s="509"/>
      <c r="M40" s="510"/>
      <c r="N40" s="307"/>
      <c r="O40" s="365"/>
      <c r="P40" s="365"/>
      <c r="Q40" s="365"/>
      <c r="R40" s="365"/>
      <c r="S40" s="307"/>
      <c r="T40" s="307"/>
      <c r="U40" s="307"/>
      <c r="V40" s="307"/>
      <c r="W40" s="307"/>
      <c r="X40" s="365"/>
      <c r="Y40" s="307"/>
      <c r="Z40" s="307"/>
      <c r="AA40" s="307"/>
      <c r="AB40" s="365"/>
      <c r="AC40" s="365"/>
      <c r="AD40" s="365"/>
      <c r="AE40" s="365"/>
      <c r="AF40" s="307"/>
      <c r="AG40" s="532">
        <v>50</v>
      </c>
      <c r="AH40" s="532"/>
      <c r="AI40" s="307" t="s">
        <v>954</v>
      </c>
      <c r="AJ40" s="40"/>
      <c r="AK40" s="365"/>
      <c r="AL40" s="365"/>
      <c r="AM40" s="40"/>
      <c r="AN40" s="365"/>
      <c r="AO40" s="88"/>
      <c r="AP40" s="41">
        <f>AG40</f>
        <v>50</v>
      </c>
      <c r="AQ40" s="23"/>
    </row>
    <row r="41" spans="1:43" ht="16.5" customHeight="1">
      <c r="A41" s="14">
        <v>77</v>
      </c>
      <c r="B41" s="14">
        <v>7103</v>
      </c>
      <c r="C41" s="63" t="s">
        <v>2183</v>
      </c>
      <c r="D41" s="28"/>
      <c r="E41" s="511"/>
      <c r="F41" s="511"/>
      <c r="G41" s="511"/>
      <c r="H41" s="511"/>
      <c r="I41" s="511"/>
      <c r="J41" s="511"/>
      <c r="K41" s="511"/>
      <c r="L41" s="511"/>
      <c r="M41" s="512"/>
      <c r="N41" s="307"/>
      <c r="O41" s="365"/>
      <c r="P41" s="365"/>
      <c r="Q41" s="365"/>
      <c r="R41" s="365"/>
      <c r="S41" s="307"/>
      <c r="T41" s="307"/>
      <c r="U41" s="307"/>
      <c r="V41" s="307"/>
      <c r="W41" s="307"/>
      <c r="X41" s="365"/>
      <c r="Y41" s="307"/>
      <c r="Z41" s="307"/>
      <c r="AA41" s="307"/>
      <c r="AB41" s="365"/>
      <c r="AC41" s="365"/>
      <c r="AD41" s="365"/>
      <c r="AE41" s="365"/>
      <c r="AF41" s="307"/>
      <c r="AG41" s="532">
        <v>100</v>
      </c>
      <c r="AH41" s="532"/>
      <c r="AI41" s="307" t="s">
        <v>954</v>
      </c>
      <c r="AJ41" s="40"/>
      <c r="AK41" s="365"/>
      <c r="AL41" s="365"/>
      <c r="AM41" s="40"/>
      <c r="AN41" s="365"/>
      <c r="AO41" s="88"/>
      <c r="AP41" s="41">
        <f aca="true" t="shared" si="2" ref="AP41:AP58">AG41</f>
        <v>100</v>
      </c>
      <c r="AQ41" s="23"/>
    </row>
    <row r="42" spans="1:43" ht="16.5" customHeight="1">
      <c r="A42" s="14">
        <v>77</v>
      </c>
      <c r="B42" s="14">
        <v>7105</v>
      </c>
      <c r="C42" s="63" t="s">
        <v>2184</v>
      </c>
      <c r="D42" s="28"/>
      <c r="E42" s="511"/>
      <c r="F42" s="511"/>
      <c r="G42" s="511"/>
      <c r="H42" s="511"/>
      <c r="I42" s="511"/>
      <c r="J42" s="511"/>
      <c r="K42" s="511"/>
      <c r="L42" s="511"/>
      <c r="M42" s="512"/>
      <c r="N42" s="307"/>
      <c r="O42" s="365"/>
      <c r="P42" s="365"/>
      <c r="Q42" s="365"/>
      <c r="R42" s="365"/>
      <c r="S42" s="307"/>
      <c r="T42" s="307"/>
      <c r="U42" s="307"/>
      <c r="V42" s="307"/>
      <c r="W42" s="307"/>
      <c r="X42" s="365"/>
      <c r="Y42" s="307"/>
      <c r="Z42" s="307"/>
      <c r="AA42" s="307"/>
      <c r="AB42" s="365"/>
      <c r="AC42" s="365"/>
      <c r="AD42" s="365"/>
      <c r="AE42" s="365"/>
      <c r="AF42" s="307"/>
      <c r="AG42" s="532">
        <v>150</v>
      </c>
      <c r="AH42" s="532"/>
      <c r="AI42" s="307" t="s">
        <v>954</v>
      </c>
      <c r="AJ42" s="40"/>
      <c r="AK42" s="365"/>
      <c r="AL42" s="365"/>
      <c r="AM42" s="40"/>
      <c r="AN42" s="365"/>
      <c r="AO42" s="88"/>
      <c r="AP42" s="41">
        <f t="shared" si="2"/>
        <v>150</v>
      </c>
      <c r="AQ42" s="23"/>
    </row>
    <row r="43" spans="1:43" ht="16.5" customHeight="1">
      <c r="A43" s="14">
        <v>77</v>
      </c>
      <c r="B43" s="14">
        <v>7107</v>
      </c>
      <c r="C43" s="63" t="s">
        <v>2185</v>
      </c>
      <c r="D43" s="28"/>
      <c r="E43" s="30"/>
      <c r="F43" s="10"/>
      <c r="G43" s="10"/>
      <c r="H43" s="283"/>
      <c r="I43" s="283"/>
      <c r="J43" s="283"/>
      <c r="K43" s="283"/>
      <c r="L43" s="283"/>
      <c r="M43" s="284"/>
      <c r="N43" s="307"/>
      <c r="O43" s="365"/>
      <c r="P43" s="365"/>
      <c r="Q43" s="365"/>
      <c r="R43" s="365"/>
      <c r="S43" s="307"/>
      <c r="T43" s="307"/>
      <c r="U43" s="307"/>
      <c r="V43" s="307"/>
      <c r="W43" s="307"/>
      <c r="X43" s="365"/>
      <c r="Y43" s="307"/>
      <c r="Z43" s="307"/>
      <c r="AA43" s="307"/>
      <c r="AB43" s="365"/>
      <c r="AC43" s="365"/>
      <c r="AD43" s="365"/>
      <c r="AE43" s="365"/>
      <c r="AF43" s="307"/>
      <c r="AG43" s="532">
        <v>200</v>
      </c>
      <c r="AH43" s="532"/>
      <c r="AI43" s="307" t="s">
        <v>954</v>
      </c>
      <c r="AJ43" s="40"/>
      <c r="AK43" s="365"/>
      <c r="AL43" s="365"/>
      <c r="AM43" s="40"/>
      <c r="AN43" s="365"/>
      <c r="AO43" s="88"/>
      <c r="AP43" s="41">
        <f t="shared" si="2"/>
        <v>200</v>
      </c>
      <c r="AQ43" s="23"/>
    </row>
    <row r="44" spans="1:43" ht="16.5" customHeight="1">
      <c r="A44" s="14">
        <v>77</v>
      </c>
      <c r="B44" s="14">
        <v>7109</v>
      </c>
      <c r="C44" s="63" t="s">
        <v>2186</v>
      </c>
      <c r="D44" s="28"/>
      <c r="E44" s="30"/>
      <c r="F44" s="10"/>
      <c r="G44" s="10"/>
      <c r="H44" s="283"/>
      <c r="I44" s="283"/>
      <c r="J44" s="283"/>
      <c r="K44" s="283"/>
      <c r="L44" s="283"/>
      <c r="M44" s="284"/>
      <c r="N44" s="307"/>
      <c r="O44" s="365"/>
      <c r="P44" s="365"/>
      <c r="Q44" s="365"/>
      <c r="R44" s="365"/>
      <c r="S44" s="307"/>
      <c r="T44" s="307"/>
      <c r="U44" s="307"/>
      <c r="V44" s="307"/>
      <c r="W44" s="307"/>
      <c r="X44" s="365"/>
      <c r="Y44" s="307"/>
      <c r="Z44" s="307"/>
      <c r="AA44" s="307"/>
      <c r="AB44" s="365"/>
      <c r="AC44" s="365"/>
      <c r="AD44" s="365"/>
      <c r="AE44" s="365"/>
      <c r="AF44" s="307"/>
      <c r="AG44" s="532">
        <v>250</v>
      </c>
      <c r="AH44" s="532"/>
      <c r="AI44" s="307" t="s">
        <v>954</v>
      </c>
      <c r="AJ44" s="40"/>
      <c r="AK44" s="365"/>
      <c r="AL44" s="365"/>
      <c r="AM44" s="40"/>
      <c r="AN44" s="365"/>
      <c r="AO44" s="88"/>
      <c r="AP44" s="41">
        <f t="shared" si="2"/>
        <v>250</v>
      </c>
      <c r="AQ44" s="23"/>
    </row>
    <row r="45" spans="1:43" ht="16.5" customHeight="1">
      <c r="A45" s="14">
        <v>77</v>
      </c>
      <c r="B45" s="14">
        <v>7111</v>
      </c>
      <c r="C45" s="63" t="s">
        <v>2187</v>
      </c>
      <c r="D45" s="28"/>
      <c r="E45" s="30"/>
      <c r="F45" s="10"/>
      <c r="G45" s="10"/>
      <c r="H45" s="283"/>
      <c r="I45" s="283"/>
      <c r="J45" s="283"/>
      <c r="K45" s="283"/>
      <c r="L45" s="283"/>
      <c r="M45" s="284"/>
      <c r="N45" s="307"/>
      <c r="O45" s="365"/>
      <c r="P45" s="365"/>
      <c r="Q45" s="365"/>
      <c r="R45" s="365"/>
      <c r="S45" s="307"/>
      <c r="T45" s="307"/>
      <c r="U45" s="307"/>
      <c r="V45" s="307"/>
      <c r="W45" s="307"/>
      <c r="X45" s="365"/>
      <c r="Y45" s="307"/>
      <c r="Z45" s="307"/>
      <c r="AA45" s="307"/>
      <c r="AB45" s="365"/>
      <c r="AC45" s="365"/>
      <c r="AD45" s="365"/>
      <c r="AE45" s="365"/>
      <c r="AF45" s="307"/>
      <c r="AG45" s="532">
        <v>300</v>
      </c>
      <c r="AH45" s="532"/>
      <c r="AI45" s="307" t="s">
        <v>954</v>
      </c>
      <c r="AJ45" s="40"/>
      <c r="AK45" s="365"/>
      <c r="AL45" s="365"/>
      <c r="AM45" s="40"/>
      <c r="AN45" s="365"/>
      <c r="AO45" s="88"/>
      <c r="AP45" s="41">
        <f t="shared" si="2"/>
        <v>300</v>
      </c>
      <c r="AQ45" s="23"/>
    </row>
    <row r="46" spans="1:43" ht="16.5" customHeight="1">
      <c r="A46" s="14">
        <v>77</v>
      </c>
      <c r="B46" s="14">
        <v>7113</v>
      </c>
      <c r="C46" s="63" t="s">
        <v>2188</v>
      </c>
      <c r="D46" s="28"/>
      <c r="E46" s="30"/>
      <c r="F46" s="10"/>
      <c r="G46" s="10"/>
      <c r="H46" s="283"/>
      <c r="I46" s="283"/>
      <c r="J46" s="283"/>
      <c r="K46" s="283"/>
      <c r="L46" s="283"/>
      <c r="M46" s="284"/>
      <c r="N46" s="307"/>
      <c r="O46" s="365"/>
      <c r="P46" s="365"/>
      <c r="Q46" s="365"/>
      <c r="R46" s="365"/>
      <c r="S46" s="307"/>
      <c r="T46" s="307"/>
      <c r="U46" s="307"/>
      <c r="V46" s="307"/>
      <c r="W46" s="307"/>
      <c r="X46" s="365"/>
      <c r="Y46" s="307"/>
      <c r="Z46" s="307"/>
      <c r="AA46" s="307"/>
      <c r="AB46" s="365"/>
      <c r="AC46" s="365"/>
      <c r="AD46" s="365"/>
      <c r="AE46" s="365"/>
      <c r="AF46" s="307"/>
      <c r="AG46" s="532">
        <v>350</v>
      </c>
      <c r="AH46" s="532"/>
      <c r="AI46" s="307" t="s">
        <v>954</v>
      </c>
      <c r="AJ46" s="40"/>
      <c r="AK46" s="365"/>
      <c r="AL46" s="365"/>
      <c r="AM46" s="40"/>
      <c r="AN46" s="365"/>
      <c r="AO46" s="88"/>
      <c r="AP46" s="41">
        <f t="shared" si="2"/>
        <v>350</v>
      </c>
      <c r="AQ46" s="23"/>
    </row>
    <row r="47" spans="1:43" ht="16.5" customHeight="1">
      <c r="A47" s="14">
        <v>77</v>
      </c>
      <c r="B47" s="14">
        <v>7115</v>
      </c>
      <c r="C47" s="63" t="s">
        <v>2189</v>
      </c>
      <c r="D47" s="28"/>
      <c r="E47" s="30"/>
      <c r="F47" s="10"/>
      <c r="G47" s="10"/>
      <c r="H47" s="283"/>
      <c r="I47" s="283"/>
      <c r="J47" s="283"/>
      <c r="K47" s="283"/>
      <c r="L47" s="283"/>
      <c r="M47" s="284"/>
      <c r="N47" s="307"/>
      <c r="O47" s="365"/>
      <c r="P47" s="365"/>
      <c r="Q47" s="365"/>
      <c r="R47" s="365"/>
      <c r="S47" s="307"/>
      <c r="T47" s="307"/>
      <c r="U47" s="307"/>
      <c r="V47" s="307"/>
      <c r="W47" s="307"/>
      <c r="X47" s="365"/>
      <c r="Y47" s="307"/>
      <c r="Z47" s="307"/>
      <c r="AA47" s="307"/>
      <c r="AB47" s="365"/>
      <c r="AC47" s="365"/>
      <c r="AD47" s="365"/>
      <c r="AE47" s="365"/>
      <c r="AF47" s="307"/>
      <c r="AG47" s="532">
        <v>400</v>
      </c>
      <c r="AH47" s="532"/>
      <c r="AI47" s="307" t="s">
        <v>954</v>
      </c>
      <c r="AJ47" s="40"/>
      <c r="AK47" s="365"/>
      <c r="AL47" s="365"/>
      <c r="AM47" s="40"/>
      <c r="AN47" s="365"/>
      <c r="AO47" s="88"/>
      <c r="AP47" s="41">
        <f t="shared" si="2"/>
        <v>400</v>
      </c>
      <c r="AQ47" s="23"/>
    </row>
    <row r="48" spans="1:43" ht="16.5" customHeight="1">
      <c r="A48" s="14">
        <v>77</v>
      </c>
      <c r="B48" s="14">
        <v>7117</v>
      </c>
      <c r="C48" s="63" t="s">
        <v>2190</v>
      </c>
      <c r="D48" s="28"/>
      <c r="E48" s="30"/>
      <c r="F48" s="10"/>
      <c r="G48" s="10"/>
      <c r="H48" s="283"/>
      <c r="I48" s="283"/>
      <c r="J48" s="283"/>
      <c r="K48" s="283"/>
      <c r="L48" s="283"/>
      <c r="M48" s="284"/>
      <c r="N48" s="307"/>
      <c r="O48" s="365"/>
      <c r="P48" s="365"/>
      <c r="Q48" s="365"/>
      <c r="R48" s="365"/>
      <c r="S48" s="307"/>
      <c r="T48" s="307"/>
      <c r="U48" s="307"/>
      <c r="V48" s="307"/>
      <c r="W48" s="307"/>
      <c r="X48" s="365"/>
      <c r="Y48" s="307"/>
      <c r="Z48" s="307"/>
      <c r="AA48" s="307"/>
      <c r="AB48" s="365"/>
      <c r="AC48" s="365"/>
      <c r="AD48" s="365"/>
      <c r="AE48" s="365"/>
      <c r="AF48" s="307"/>
      <c r="AG48" s="532">
        <v>450</v>
      </c>
      <c r="AH48" s="532"/>
      <c r="AI48" s="307" t="s">
        <v>954</v>
      </c>
      <c r="AJ48" s="40"/>
      <c r="AK48" s="365"/>
      <c r="AL48" s="365"/>
      <c r="AM48" s="40"/>
      <c r="AN48" s="365"/>
      <c r="AO48" s="88"/>
      <c r="AP48" s="41">
        <f t="shared" si="2"/>
        <v>450</v>
      </c>
      <c r="AQ48" s="23"/>
    </row>
    <row r="49" spans="1:43" ht="16.5" customHeight="1">
      <c r="A49" s="14">
        <v>77</v>
      </c>
      <c r="B49" s="14">
        <v>7119</v>
      </c>
      <c r="C49" s="63" t="s">
        <v>2191</v>
      </c>
      <c r="D49" s="28"/>
      <c r="E49" s="30"/>
      <c r="F49" s="10"/>
      <c r="G49" s="10"/>
      <c r="H49" s="283"/>
      <c r="I49" s="283"/>
      <c r="J49" s="283"/>
      <c r="K49" s="283"/>
      <c r="L49" s="283"/>
      <c r="M49" s="284"/>
      <c r="N49" s="307"/>
      <c r="O49" s="365"/>
      <c r="P49" s="365"/>
      <c r="Q49" s="365"/>
      <c r="R49" s="365"/>
      <c r="S49" s="307"/>
      <c r="T49" s="307"/>
      <c r="U49" s="307"/>
      <c r="V49" s="307"/>
      <c r="W49" s="307"/>
      <c r="X49" s="365"/>
      <c r="Y49" s="307"/>
      <c r="Z49" s="307"/>
      <c r="AA49" s="307"/>
      <c r="AB49" s="365"/>
      <c r="AC49" s="365"/>
      <c r="AD49" s="365"/>
      <c r="AE49" s="365"/>
      <c r="AF49" s="307"/>
      <c r="AG49" s="532">
        <v>500</v>
      </c>
      <c r="AH49" s="532"/>
      <c r="AI49" s="307" t="s">
        <v>954</v>
      </c>
      <c r="AJ49" s="40"/>
      <c r="AK49" s="365"/>
      <c r="AL49" s="365"/>
      <c r="AM49" s="40"/>
      <c r="AN49" s="365"/>
      <c r="AO49" s="88"/>
      <c r="AP49" s="41">
        <f t="shared" si="2"/>
        <v>500</v>
      </c>
      <c r="AQ49" s="23"/>
    </row>
    <row r="50" spans="1:43" ht="16.5" customHeight="1">
      <c r="A50" s="14">
        <v>77</v>
      </c>
      <c r="B50" s="14">
        <v>7121</v>
      </c>
      <c r="C50" s="63" t="s">
        <v>2192</v>
      </c>
      <c r="D50" s="28"/>
      <c r="E50" s="30"/>
      <c r="F50" s="10"/>
      <c r="G50" s="10"/>
      <c r="H50" s="283"/>
      <c r="I50" s="283"/>
      <c r="J50" s="283"/>
      <c r="K50" s="283"/>
      <c r="L50" s="283"/>
      <c r="M50" s="284"/>
      <c r="N50" s="307"/>
      <c r="O50" s="365"/>
      <c r="P50" s="365"/>
      <c r="Q50" s="365"/>
      <c r="R50" s="365"/>
      <c r="S50" s="307"/>
      <c r="T50" s="307"/>
      <c r="U50" s="307"/>
      <c r="V50" s="307"/>
      <c r="W50" s="307"/>
      <c r="X50" s="365"/>
      <c r="Y50" s="307"/>
      <c r="Z50" s="307"/>
      <c r="AA50" s="307"/>
      <c r="AB50" s="365"/>
      <c r="AC50" s="365"/>
      <c r="AD50" s="365"/>
      <c r="AE50" s="365"/>
      <c r="AF50" s="307"/>
      <c r="AG50" s="532">
        <v>550</v>
      </c>
      <c r="AH50" s="532"/>
      <c r="AI50" s="307" t="s">
        <v>954</v>
      </c>
      <c r="AJ50" s="40"/>
      <c r="AK50" s="365"/>
      <c r="AL50" s="365"/>
      <c r="AM50" s="40"/>
      <c r="AN50" s="365"/>
      <c r="AO50" s="88"/>
      <c r="AP50" s="41">
        <f t="shared" si="2"/>
        <v>550</v>
      </c>
      <c r="AQ50" s="23"/>
    </row>
    <row r="51" spans="1:43" ht="16.5" customHeight="1">
      <c r="A51" s="14">
        <v>77</v>
      </c>
      <c r="B51" s="14">
        <v>7123</v>
      </c>
      <c r="C51" s="63" t="s">
        <v>2193</v>
      </c>
      <c r="D51" s="28"/>
      <c r="E51" s="30"/>
      <c r="F51" s="10"/>
      <c r="G51" s="10"/>
      <c r="H51" s="283"/>
      <c r="I51" s="283"/>
      <c r="J51" s="283"/>
      <c r="K51" s="283"/>
      <c r="L51" s="283"/>
      <c r="M51" s="284"/>
      <c r="N51" s="307"/>
      <c r="O51" s="365"/>
      <c r="P51" s="365"/>
      <c r="Q51" s="365"/>
      <c r="R51" s="365"/>
      <c r="S51" s="307"/>
      <c r="T51" s="307"/>
      <c r="U51" s="307"/>
      <c r="V51" s="307"/>
      <c r="W51" s="307"/>
      <c r="X51" s="365"/>
      <c r="Y51" s="307"/>
      <c r="Z51" s="307"/>
      <c r="AA51" s="307"/>
      <c r="AB51" s="365"/>
      <c r="AC51" s="365"/>
      <c r="AD51" s="365"/>
      <c r="AE51" s="365"/>
      <c r="AF51" s="307"/>
      <c r="AG51" s="532">
        <v>600</v>
      </c>
      <c r="AH51" s="532"/>
      <c r="AI51" s="307" t="s">
        <v>954</v>
      </c>
      <c r="AJ51" s="40"/>
      <c r="AK51" s="365"/>
      <c r="AL51" s="365"/>
      <c r="AM51" s="40"/>
      <c r="AN51" s="365"/>
      <c r="AO51" s="88"/>
      <c r="AP51" s="41">
        <f t="shared" si="2"/>
        <v>600</v>
      </c>
      <c r="AQ51" s="23"/>
    </row>
    <row r="52" spans="1:43" ht="16.5" customHeight="1">
      <c r="A52" s="14">
        <v>77</v>
      </c>
      <c r="B52" s="14">
        <v>7125</v>
      </c>
      <c r="C52" s="63" t="s">
        <v>2194</v>
      </c>
      <c r="D52" s="28"/>
      <c r="E52" s="30"/>
      <c r="F52" s="10"/>
      <c r="G52" s="10"/>
      <c r="H52" s="283"/>
      <c r="I52" s="283"/>
      <c r="J52" s="283"/>
      <c r="K52" s="283"/>
      <c r="L52" s="283"/>
      <c r="M52" s="284"/>
      <c r="N52" s="307"/>
      <c r="O52" s="365"/>
      <c r="P52" s="365"/>
      <c r="Q52" s="365"/>
      <c r="R52" s="365"/>
      <c r="S52" s="307"/>
      <c r="T52" s="307"/>
      <c r="U52" s="307"/>
      <c r="V52" s="307"/>
      <c r="W52" s="307"/>
      <c r="X52" s="365"/>
      <c r="Y52" s="307"/>
      <c r="Z52" s="307"/>
      <c r="AA52" s="307"/>
      <c r="AB52" s="365"/>
      <c r="AC52" s="365"/>
      <c r="AD52" s="365"/>
      <c r="AE52" s="365"/>
      <c r="AF52" s="307"/>
      <c r="AG52" s="532">
        <v>650</v>
      </c>
      <c r="AH52" s="532"/>
      <c r="AI52" s="307" t="s">
        <v>954</v>
      </c>
      <c r="AJ52" s="40"/>
      <c r="AK52" s="365"/>
      <c r="AL52" s="365"/>
      <c r="AM52" s="40"/>
      <c r="AN52" s="365"/>
      <c r="AO52" s="88"/>
      <c r="AP52" s="41">
        <f t="shared" si="2"/>
        <v>650</v>
      </c>
      <c r="AQ52" s="23"/>
    </row>
    <row r="53" spans="1:43" ht="16.5" customHeight="1">
      <c r="A53" s="14">
        <v>77</v>
      </c>
      <c r="B53" s="14">
        <v>7127</v>
      </c>
      <c r="C53" s="63" t="s">
        <v>2195</v>
      </c>
      <c r="D53" s="28"/>
      <c r="E53" s="30"/>
      <c r="F53" s="10"/>
      <c r="G53" s="10"/>
      <c r="H53" s="283"/>
      <c r="I53" s="283"/>
      <c r="J53" s="283"/>
      <c r="K53" s="283"/>
      <c r="L53" s="283"/>
      <c r="M53" s="284"/>
      <c r="N53" s="307"/>
      <c r="O53" s="365"/>
      <c r="P53" s="365"/>
      <c r="Q53" s="365"/>
      <c r="R53" s="365"/>
      <c r="S53" s="307"/>
      <c r="T53" s="307"/>
      <c r="U53" s="307"/>
      <c r="V53" s="307"/>
      <c r="W53" s="307"/>
      <c r="X53" s="365"/>
      <c r="Y53" s="307"/>
      <c r="Z53" s="307"/>
      <c r="AA53" s="307"/>
      <c r="AB53" s="365"/>
      <c r="AC53" s="365"/>
      <c r="AD53" s="365"/>
      <c r="AE53" s="365"/>
      <c r="AF53" s="307"/>
      <c r="AG53" s="532">
        <v>700</v>
      </c>
      <c r="AH53" s="532"/>
      <c r="AI53" s="307" t="s">
        <v>954</v>
      </c>
      <c r="AJ53" s="40"/>
      <c r="AK53" s="365"/>
      <c r="AL53" s="365"/>
      <c r="AM53" s="40"/>
      <c r="AN53" s="365"/>
      <c r="AO53" s="88"/>
      <c r="AP53" s="41">
        <f t="shared" si="2"/>
        <v>700</v>
      </c>
      <c r="AQ53" s="23"/>
    </row>
    <row r="54" spans="1:43" ht="16.5" customHeight="1">
      <c r="A54" s="14">
        <v>77</v>
      </c>
      <c r="B54" s="14">
        <v>7129</v>
      </c>
      <c r="C54" s="63" t="s">
        <v>2196</v>
      </c>
      <c r="D54" s="28"/>
      <c r="E54" s="30"/>
      <c r="F54" s="10"/>
      <c r="G54" s="10"/>
      <c r="H54" s="283"/>
      <c r="I54" s="283"/>
      <c r="J54" s="283"/>
      <c r="K54" s="283"/>
      <c r="L54" s="283"/>
      <c r="M54" s="284"/>
      <c r="N54" s="307"/>
      <c r="O54" s="365"/>
      <c r="P54" s="365"/>
      <c r="Q54" s="365"/>
      <c r="R54" s="365"/>
      <c r="S54" s="307"/>
      <c r="T54" s="307"/>
      <c r="U54" s="307"/>
      <c r="V54" s="307"/>
      <c r="W54" s="307"/>
      <c r="X54" s="365"/>
      <c r="Y54" s="307"/>
      <c r="Z54" s="307"/>
      <c r="AA54" s="307"/>
      <c r="AB54" s="365"/>
      <c r="AC54" s="365"/>
      <c r="AD54" s="365"/>
      <c r="AE54" s="365"/>
      <c r="AF54" s="307"/>
      <c r="AG54" s="532">
        <v>750</v>
      </c>
      <c r="AH54" s="532"/>
      <c r="AI54" s="307" t="s">
        <v>954</v>
      </c>
      <c r="AJ54" s="40"/>
      <c r="AK54" s="365"/>
      <c r="AL54" s="365"/>
      <c r="AM54" s="40"/>
      <c r="AN54" s="365"/>
      <c r="AO54" s="88"/>
      <c r="AP54" s="41">
        <f t="shared" si="2"/>
        <v>750</v>
      </c>
      <c r="AQ54" s="23"/>
    </row>
    <row r="55" spans="1:43" ht="16.5" customHeight="1">
      <c r="A55" s="14">
        <v>77</v>
      </c>
      <c r="B55" s="14">
        <v>7131</v>
      </c>
      <c r="C55" s="63" t="s">
        <v>2197</v>
      </c>
      <c r="D55" s="28"/>
      <c r="E55" s="30"/>
      <c r="F55" s="10"/>
      <c r="G55" s="10"/>
      <c r="H55" s="283"/>
      <c r="I55" s="283"/>
      <c r="J55" s="283"/>
      <c r="K55" s="283"/>
      <c r="L55" s="283"/>
      <c r="M55" s="284"/>
      <c r="N55" s="307"/>
      <c r="O55" s="365"/>
      <c r="P55" s="365"/>
      <c r="Q55" s="365"/>
      <c r="R55" s="365"/>
      <c r="S55" s="307"/>
      <c r="T55" s="307"/>
      <c r="U55" s="307"/>
      <c r="V55" s="307"/>
      <c r="W55" s="307"/>
      <c r="X55" s="365"/>
      <c r="Y55" s="307"/>
      <c r="Z55" s="307"/>
      <c r="AA55" s="307"/>
      <c r="AB55" s="365"/>
      <c r="AC55" s="365"/>
      <c r="AD55" s="365"/>
      <c r="AE55" s="365"/>
      <c r="AF55" s="307"/>
      <c r="AG55" s="532">
        <v>800</v>
      </c>
      <c r="AH55" s="532"/>
      <c r="AI55" s="307" t="s">
        <v>954</v>
      </c>
      <c r="AJ55" s="40"/>
      <c r="AK55" s="365"/>
      <c r="AL55" s="365"/>
      <c r="AM55" s="40"/>
      <c r="AN55" s="365"/>
      <c r="AO55" s="88"/>
      <c r="AP55" s="41">
        <f t="shared" si="2"/>
        <v>800</v>
      </c>
      <c r="AQ55" s="23"/>
    </row>
    <row r="56" spans="1:43" ht="16.5" customHeight="1">
      <c r="A56" s="14">
        <v>77</v>
      </c>
      <c r="B56" s="14">
        <v>7133</v>
      </c>
      <c r="C56" s="63" t="s">
        <v>2198</v>
      </c>
      <c r="D56" s="28"/>
      <c r="E56" s="30"/>
      <c r="F56" s="10"/>
      <c r="G56" s="10"/>
      <c r="H56" s="283"/>
      <c r="I56" s="283"/>
      <c r="J56" s="283"/>
      <c r="K56" s="283"/>
      <c r="L56" s="283"/>
      <c r="M56" s="284"/>
      <c r="N56" s="307"/>
      <c r="O56" s="365"/>
      <c r="P56" s="365"/>
      <c r="Q56" s="365"/>
      <c r="R56" s="365"/>
      <c r="S56" s="307"/>
      <c r="T56" s="307"/>
      <c r="U56" s="307"/>
      <c r="V56" s="307"/>
      <c r="W56" s="307"/>
      <c r="X56" s="365"/>
      <c r="Y56" s="307"/>
      <c r="Z56" s="307"/>
      <c r="AA56" s="307"/>
      <c r="AB56" s="365"/>
      <c r="AC56" s="365"/>
      <c r="AD56" s="365"/>
      <c r="AE56" s="365"/>
      <c r="AF56" s="307"/>
      <c r="AG56" s="532">
        <v>850</v>
      </c>
      <c r="AH56" s="532"/>
      <c r="AI56" s="307" t="s">
        <v>954</v>
      </c>
      <c r="AJ56" s="40"/>
      <c r="AK56" s="365"/>
      <c r="AL56" s="365"/>
      <c r="AM56" s="40"/>
      <c r="AN56" s="365"/>
      <c r="AO56" s="88"/>
      <c r="AP56" s="41">
        <f t="shared" si="2"/>
        <v>850</v>
      </c>
      <c r="AQ56" s="23"/>
    </row>
    <row r="57" spans="1:43" ht="16.5" customHeight="1">
      <c r="A57" s="14">
        <v>77</v>
      </c>
      <c r="B57" s="14">
        <v>7135</v>
      </c>
      <c r="C57" s="63" t="s">
        <v>2199</v>
      </c>
      <c r="D57" s="28"/>
      <c r="E57" s="30"/>
      <c r="F57" s="10"/>
      <c r="G57" s="10"/>
      <c r="H57" s="283"/>
      <c r="I57" s="283"/>
      <c r="J57" s="283"/>
      <c r="K57" s="283"/>
      <c r="L57" s="283"/>
      <c r="M57" s="284"/>
      <c r="N57" s="307"/>
      <c r="O57" s="365"/>
      <c r="P57" s="365"/>
      <c r="Q57" s="365"/>
      <c r="R57" s="365"/>
      <c r="S57" s="307"/>
      <c r="T57" s="307"/>
      <c r="U57" s="307"/>
      <c r="V57" s="307"/>
      <c r="W57" s="307"/>
      <c r="X57" s="365"/>
      <c r="Y57" s="307"/>
      <c r="Z57" s="307"/>
      <c r="AA57" s="307"/>
      <c r="AB57" s="365"/>
      <c r="AC57" s="365"/>
      <c r="AD57" s="365"/>
      <c r="AE57" s="365"/>
      <c r="AF57" s="307"/>
      <c r="AG57" s="532">
        <v>900</v>
      </c>
      <c r="AH57" s="532"/>
      <c r="AI57" s="307" t="s">
        <v>954</v>
      </c>
      <c r="AJ57" s="40"/>
      <c r="AK57" s="365"/>
      <c r="AL57" s="365"/>
      <c r="AM57" s="40"/>
      <c r="AN57" s="365"/>
      <c r="AO57" s="88"/>
      <c r="AP57" s="41">
        <f t="shared" si="2"/>
        <v>900</v>
      </c>
      <c r="AQ57" s="23"/>
    </row>
    <row r="58" spans="1:43" ht="16.5" customHeight="1">
      <c r="A58" s="14">
        <v>77</v>
      </c>
      <c r="B58" s="14">
        <v>7137</v>
      </c>
      <c r="C58" s="63" t="s">
        <v>2200</v>
      </c>
      <c r="D58" s="28"/>
      <c r="E58" s="30"/>
      <c r="F58" s="10"/>
      <c r="G58" s="10"/>
      <c r="H58" s="283"/>
      <c r="I58" s="283"/>
      <c r="J58" s="283"/>
      <c r="K58" s="283"/>
      <c r="L58" s="283"/>
      <c r="M58" s="284"/>
      <c r="N58" s="307"/>
      <c r="O58" s="365"/>
      <c r="P58" s="365"/>
      <c r="Q58" s="365"/>
      <c r="R58" s="365"/>
      <c r="S58" s="307"/>
      <c r="T58" s="307"/>
      <c r="U58" s="307"/>
      <c r="V58" s="307"/>
      <c r="W58" s="307"/>
      <c r="X58" s="365"/>
      <c r="Y58" s="307"/>
      <c r="Z58" s="307"/>
      <c r="AA58" s="307"/>
      <c r="AB58" s="365"/>
      <c r="AC58" s="365"/>
      <c r="AD58" s="365"/>
      <c r="AE58" s="365"/>
      <c r="AF58" s="307"/>
      <c r="AG58" s="532">
        <v>950</v>
      </c>
      <c r="AH58" s="532"/>
      <c r="AI58" s="307" t="s">
        <v>954</v>
      </c>
      <c r="AJ58" s="40"/>
      <c r="AK58" s="365"/>
      <c r="AL58" s="365"/>
      <c r="AM58" s="40"/>
      <c r="AN58" s="365"/>
      <c r="AO58" s="88"/>
      <c r="AP58" s="41">
        <f t="shared" si="2"/>
        <v>950</v>
      </c>
      <c r="AQ58" s="23"/>
    </row>
    <row r="59" spans="1:43" ht="16.5" customHeight="1">
      <c r="A59" s="14">
        <v>77</v>
      </c>
      <c r="B59" s="14">
        <v>7139</v>
      </c>
      <c r="C59" s="63" t="s">
        <v>2201</v>
      </c>
      <c r="D59" s="304"/>
      <c r="E59" s="32"/>
      <c r="F59" s="305"/>
      <c r="G59" s="305"/>
      <c r="H59" s="25"/>
      <c r="I59" s="25"/>
      <c r="J59" s="25"/>
      <c r="K59" s="25"/>
      <c r="L59" s="25"/>
      <c r="M59" s="54"/>
      <c r="N59" s="307"/>
      <c r="O59" s="365"/>
      <c r="P59" s="365"/>
      <c r="Q59" s="365"/>
      <c r="R59" s="365"/>
      <c r="S59" s="307"/>
      <c r="T59" s="307"/>
      <c r="U59" s="307"/>
      <c r="V59" s="307"/>
      <c r="W59" s="307"/>
      <c r="X59" s="365"/>
      <c r="Y59" s="307"/>
      <c r="Z59" s="307"/>
      <c r="AA59" s="307"/>
      <c r="AB59" s="365"/>
      <c r="AC59" s="365"/>
      <c r="AD59" s="365"/>
      <c r="AE59" s="365"/>
      <c r="AF59" s="307"/>
      <c r="AG59" s="532">
        <v>1000</v>
      </c>
      <c r="AH59" s="532"/>
      <c r="AI59" s="307" t="s">
        <v>954</v>
      </c>
      <c r="AJ59" s="40"/>
      <c r="AK59" s="365"/>
      <c r="AL59" s="365"/>
      <c r="AM59" s="40"/>
      <c r="AN59" s="365"/>
      <c r="AO59" s="88"/>
      <c r="AP59" s="41">
        <f>AG59</f>
        <v>1000</v>
      </c>
      <c r="AQ59" s="35"/>
    </row>
    <row r="60" ht="16.5" customHeight="1"/>
    <row r="61" spans="1:19" ht="17.25">
      <c r="A61" s="76"/>
      <c r="B61" s="76" t="s">
        <v>1342</v>
      </c>
      <c r="L61" s="410"/>
      <c r="R61" s="410"/>
      <c r="S61" s="410"/>
    </row>
    <row r="63" spans="1:43" ht="16.5" customHeight="1">
      <c r="A63" s="3" t="s">
        <v>345</v>
      </c>
      <c r="B63" s="411"/>
      <c r="C63" s="107" t="s">
        <v>346</v>
      </c>
      <c r="D63" s="108"/>
      <c r="E63" s="2"/>
      <c r="F63" s="2"/>
      <c r="G63" s="2"/>
      <c r="H63" s="2"/>
      <c r="I63" s="2"/>
      <c r="J63" s="2"/>
      <c r="K63" s="2"/>
      <c r="L63" s="2"/>
      <c r="M63" s="2"/>
      <c r="N63" s="2"/>
      <c r="O63" s="2"/>
      <c r="P63" s="5"/>
      <c r="Q63" s="2"/>
      <c r="R63" s="2"/>
      <c r="S63" s="2"/>
      <c r="T63" s="5" t="s">
        <v>347</v>
      </c>
      <c r="U63" s="2"/>
      <c r="V63" s="2"/>
      <c r="W63" s="2"/>
      <c r="X63" s="2"/>
      <c r="Y63" s="2"/>
      <c r="Z63" s="2"/>
      <c r="AA63" s="2"/>
      <c r="AB63" s="2"/>
      <c r="AC63" s="2"/>
      <c r="AD63" s="2"/>
      <c r="AE63" s="2"/>
      <c r="AF63" s="2"/>
      <c r="AG63" s="2"/>
      <c r="AH63" s="2"/>
      <c r="AI63" s="2"/>
      <c r="AJ63" s="2"/>
      <c r="AK63" s="2"/>
      <c r="AL63" s="2"/>
      <c r="AM63" s="2"/>
      <c r="AN63" s="2"/>
      <c r="AO63" s="19"/>
      <c r="AP63" s="78" t="s">
        <v>526</v>
      </c>
      <c r="AQ63" s="78" t="s">
        <v>527</v>
      </c>
    </row>
    <row r="64" spans="1:43" ht="16.5" customHeight="1">
      <c r="A64" s="7" t="s">
        <v>348</v>
      </c>
      <c r="B64" s="8" t="s">
        <v>349</v>
      </c>
      <c r="C64" s="412"/>
      <c r="D64" s="413"/>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26"/>
      <c r="AP64" s="79" t="s">
        <v>1248</v>
      </c>
      <c r="AQ64" s="79" t="s">
        <v>1249</v>
      </c>
    </row>
    <row r="65" spans="1:43" ht="16.5" customHeight="1">
      <c r="A65" s="14">
        <v>77</v>
      </c>
      <c r="B65" s="15">
        <v>8011</v>
      </c>
      <c r="C65" s="80" t="s">
        <v>2202</v>
      </c>
      <c r="D65" s="521" t="s">
        <v>2277</v>
      </c>
      <c r="E65" s="509"/>
      <c r="F65" s="509"/>
      <c r="G65" s="509"/>
      <c r="H65" s="510"/>
      <c r="I65" s="43" t="s">
        <v>1335</v>
      </c>
      <c r="J65" s="21"/>
      <c r="K65" s="21"/>
      <c r="L65" s="2"/>
      <c r="M65" s="2"/>
      <c r="N65" s="2"/>
      <c r="O65" s="19"/>
      <c r="P65" s="57"/>
      <c r="Q65" s="283"/>
      <c r="R65" s="283"/>
      <c r="S65" s="283"/>
      <c r="T65" s="24"/>
      <c r="U65" s="306"/>
      <c r="V65" s="307"/>
      <c r="W65" s="365"/>
      <c r="X65" s="85"/>
      <c r="Y65" s="365"/>
      <c r="Z65" s="287"/>
      <c r="AA65" s="403"/>
      <c r="AB65" s="365"/>
      <c r="AC65" s="307"/>
      <c r="AD65" s="307"/>
      <c r="AE65" s="307"/>
      <c r="AF65" s="307"/>
      <c r="AG65" s="307"/>
      <c r="AH65" s="307"/>
      <c r="AI65" s="307"/>
      <c r="AJ65" s="307"/>
      <c r="AK65" s="307"/>
      <c r="AL65" s="307"/>
      <c r="AM65" s="307"/>
      <c r="AN65" s="307"/>
      <c r="AO65" s="27"/>
      <c r="AP65" s="41">
        <f>ROUND(K66*$R$69,0)</f>
        <v>9339</v>
      </c>
      <c r="AQ65" s="23" t="s">
        <v>1957</v>
      </c>
    </row>
    <row r="66" spans="1:43" ht="16.5" customHeight="1">
      <c r="A66" s="14">
        <v>77</v>
      </c>
      <c r="B66" s="15">
        <v>8013</v>
      </c>
      <c r="C66" s="80" t="s">
        <v>2203</v>
      </c>
      <c r="D66" s="522"/>
      <c r="E66" s="511"/>
      <c r="F66" s="511"/>
      <c r="G66" s="511"/>
      <c r="H66" s="512"/>
      <c r="I66" s="57"/>
      <c r="J66" s="283"/>
      <c r="K66" s="528">
        <f>N6</f>
        <v>13341</v>
      </c>
      <c r="L66" s="528"/>
      <c r="M66" s="528"/>
      <c r="N66" s="10" t="s">
        <v>1249</v>
      </c>
      <c r="O66" s="24"/>
      <c r="P66" s="57"/>
      <c r="Q66" s="283"/>
      <c r="R66" s="283"/>
      <c r="S66" s="283"/>
      <c r="T66" s="24"/>
      <c r="U66" s="364" t="s">
        <v>1488</v>
      </c>
      <c r="V66" s="365"/>
      <c r="W66" s="365"/>
      <c r="X66" s="365"/>
      <c r="Y66" s="365"/>
      <c r="Z66" s="365"/>
      <c r="AA66" s="365"/>
      <c r="AB66" s="365"/>
      <c r="AC66" s="365"/>
      <c r="AD66" s="365" t="s">
        <v>568</v>
      </c>
      <c r="AE66" s="530">
        <f>$AE$6</f>
        <v>0.7</v>
      </c>
      <c r="AF66" s="530"/>
      <c r="AG66" s="307"/>
      <c r="AH66" s="307"/>
      <c r="AI66" s="307"/>
      <c r="AJ66" s="307"/>
      <c r="AK66" s="307"/>
      <c r="AL66" s="307"/>
      <c r="AM66" s="307"/>
      <c r="AN66" s="307"/>
      <c r="AO66" s="27"/>
      <c r="AP66" s="41">
        <f>ROUND(ROUND(K66*$R$69,0)*AE66,0)</f>
        <v>6537</v>
      </c>
      <c r="AQ66" s="53"/>
    </row>
    <row r="67" spans="1:43" ht="16.5" customHeight="1">
      <c r="A67" s="14">
        <v>77</v>
      </c>
      <c r="B67" s="15">
        <v>8021</v>
      </c>
      <c r="C67" s="80" t="s">
        <v>2204</v>
      </c>
      <c r="D67" s="350"/>
      <c r="E67" s="345"/>
      <c r="F67" s="345"/>
      <c r="G67" s="345"/>
      <c r="H67" s="346"/>
      <c r="I67" s="43" t="s">
        <v>1336</v>
      </c>
      <c r="J67" s="21"/>
      <c r="K67" s="21"/>
      <c r="L67" s="2"/>
      <c r="M67" s="2"/>
      <c r="N67" s="2"/>
      <c r="O67" s="19"/>
      <c r="P67" s="580" t="s">
        <v>488</v>
      </c>
      <c r="Q67" s="581"/>
      <c r="R67" s="581"/>
      <c r="S67" s="581"/>
      <c r="T67" s="582"/>
      <c r="U67" s="485"/>
      <c r="V67" s="484"/>
      <c r="W67" s="484"/>
      <c r="X67" s="484"/>
      <c r="Y67" s="484"/>
      <c r="Z67" s="484"/>
      <c r="AA67" s="484"/>
      <c r="AB67" s="484"/>
      <c r="AC67" s="484"/>
      <c r="AD67" s="333"/>
      <c r="AE67" s="333"/>
      <c r="AF67" s="333"/>
      <c r="AG67" s="414"/>
      <c r="AH67" s="414"/>
      <c r="AI67" s="414"/>
      <c r="AJ67" s="414"/>
      <c r="AK67" s="414"/>
      <c r="AL67" s="414"/>
      <c r="AM67" s="414"/>
      <c r="AN67" s="414"/>
      <c r="AO67" s="437"/>
      <c r="AP67" s="41">
        <f>ROUND(K68*$R$69,0)</f>
        <v>12788</v>
      </c>
      <c r="AQ67" s="53"/>
    </row>
    <row r="68" spans="1:43" ht="16.5" customHeight="1">
      <c r="A68" s="14">
        <v>77</v>
      </c>
      <c r="B68" s="15">
        <v>8023</v>
      </c>
      <c r="C68" s="80" t="s">
        <v>2205</v>
      </c>
      <c r="D68" s="303"/>
      <c r="E68" s="405"/>
      <c r="F68" s="405"/>
      <c r="G68" s="405"/>
      <c r="H68" s="406"/>
      <c r="I68" s="57"/>
      <c r="J68" s="283"/>
      <c r="K68" s="528">
        <f>N8</f>
        <v>18268</v>
      </c>
      <c r="L68" s="528"/>
      <c r="M68" s="528"/>
      <c r="N68" s="10" t="s">
        <v>1249</v>
      </c>
      <c r="O68" s="24"/>
      <c r="P68" s="580"/>
      <c r="Q68" s="581"/>
      <c r="R68" s="581"/>
      <c r="S68" s="581"/>
      <c r="T68" s="582"/>
      <c r="U68" s="364" t="s">
        <v>1488</v>
      </c>
      <c r="V68" s="365"/>
      <c r="W68" s="365"/>
      <c r="X68" s="365"/>
      <c r="Y68" s="365"/>
      <c r="Z68" s="365"/>
      <c r="AA68" s="365"/>
      <c r="AB68" s="365"/>
      <c r="AC68" s="365"/>
      <c r="AD68" s="365" t="s">
        <v>568</v>
      </c>
      <c r="AE68" s="530">
        <f>$AE$6</f>
        <v>0.7</v>
      </c>
      <c r="AF68" s="530"/>
      <c r="AG68" s="414"/>
      <c r="AH68" s="414"/>
      <c r="AI68" s="414"/>
      <c r="AJ68" s="414"/>
      <c r="AK68" s="414"/>
      <c r="AL68" s="414"/>
      <c r="AM68" s="414"/>
      <c r="AN68" s="414"/>
      <c r="AO68" s="437"/>
      <c r="AP68" s="41">
        <f>ROUND(ROUND(K68*$R$69,0)*AE68,0)</f>
        <v>8952</v>
      </c>
      <c r="AQ68" s="53"/>
    </row>
    <row r="69" spans="1:43" ht="16.5" customHeight="1">
      <c r="A69" s="14">
        <v>77</v>
      </c>
      <c r="B69" s="15">
        <v>8031</v>
      </c>
      <c r="C69" s="80" t="s">
        <v>2206</v>
      </c>
      <c r="D69" s="404"/>
      <c r="E69" s="405"/>
      <c r="F69" s="405"/>
      <c r="G69" s="405"/>
      <c r="H69" s="406"/>
      <c r="I69" s="43" t="s">
        <v>1337</v>
      </c>
      <c r="J69" s="21"/>
      <c r="K69" s="21"/>
      <c r="L69" s="2"/>
      <c r="M69" s="2"/>
      <c r="N69" s="2"/>
      <c r="O69" s="19"/>
      <c r="P69" s="374"/>
      <c r="Q69" s="13" t="s">
        <v>461</v>
      </c>
      <c r="R69" s="583">
        <v>0.7</v>
      </c>
      <c r="S69" s="583"/>
      <c r="T69" s="376"/>
      <c r="U69" s="485"/>
      <c r="V69" s="484"/>
      <c r="W69" s="484"/>
      <c r="X69" s="484"/>
      <c r="Y69" s="484"/>
      <c r="Z69" s="484"/>
      <c r="AA69" s="484"/>
      <c r="AB69" s="484"/>
      <c r="AC69" s="484"/>
      <c r="AD69" s="333"/>
      <c r="AE69" s="333"/>
      <c r="AF69" s="333"/>
      <c r="AG69" s="414"/>
      <c r="AH69" s="414"/>
      <c r="AI69" s="414"/>
      <c r="AJ69" s="414"/>
      <c r="AK69" s="414"/>
      <c r="AL69" s="414"/>
      <c r="AM69" s="414"/>
      <c r="AN69" s="414"/>
      <c r="AO69" s="437"/>
      <c r="AP69" s="41">
        <f>ROUND(K70*$R$69,0)</f>
        <v>17692</v>
      </c>
      <c r="AQ69" s="53"/>
    </row>
    <row r="70" spans="1:43" ht="16.5" customHeight="1">
      <c r="A70" s="14">
        <v>77</v>
      </c>
      <c r="B70" s="15">
        <v>8033</v>
      </c>
      <c r="C70" s="80" t="s">
        <v>2207</v>
      </c>
      <c r="D70" s="404"/>
      <c r="E70" s="405"/>
      <c r="F70" s="405"/>
      <c r="G70" s="405"/>
      <c r="H70" s="406"/>
      <c r="I70" s="57"/>
      <c r="J70" s="283"/>
      <c r="K70" s="528">
        <f>N10</f>
        <v>25274</v>
      </c>
      <c r="L70" s="528"/>
      <c r="M70" s="528"/>
      <c r="N70" s="10" t="s">
        <v>1249</v>
      </c>
      <c r="O70" s="24"/>
      <c r="P70" s="422"/>
      <c r="Q70" s="410"/>
      <c r="R70" s="410"/>
      <c r="S70" s="410"/>
      <c r="T70" s="446"/>
      <c r="U70" s="364" t="s">
        <v>1488</v>
      </c>
      <c r="V70" s="365"/>
      <c r="W70" s="365"/>
      <c r="X70" s="365"/>
      <c r="Y70" s="365"/>
      <c r="Z70" s="365"/>
      <c r="AA70" s="365"/>
      <c r="AB70" s="365"/>
      <c r="AC70" s="365"/>
      <c r="AD70" s="365" t="s">
        <v>568</v>
      </c>
      <c r="AE70" s="530">
        <f>$AE$6</f>
        <v>0.7</v>
      </c>
      <c r="AF70" s="530"/>
      <c r="AG70" s="414"/>
      <c r="AH70" s="414"/>
      <c r="AI70" s="414"/>
      <c r="AJ70" s="414"/>
      <c r="AK70" s="414"/>
      <c r="AL70" s="414"/>
      <c r="AM70" s="414"/>
      <c r="AN70" s="414"/>
      <c r="AO70" s="437"/>
      <c r="AP70" s="41">
        <f>ROUND(ROUND(K70*$R$69,0)*AE70,0)</f>
        <v>12384</v>
      </c>
      <c r="AQ70" s="53"/>
    </row>
    <row r="71" spans="1:43" ht="16.5" customHeight="1">
      <c r="A71" s="14">
        <v>77</v>
      </c>
      <c r="B71" s="15">
        <v>8041</v>
      </c>
      <c r="C71" s="80" t="s">
        <v>2208</v>
      </c>
      <c r="D71" s="86"/>
      <c r="E71" s="87"/>
      <c r="F71" s="432"/>
      <c r="G71" s="10"/>
      <c r="H71" s="24"/>
      <c r="I71" s="43" t="s">
        <v>1338</v>
      </c>
      <c r="J71" s="21"/>
      <c r="K71" s="21"/>
      <c r="L71" s="2"/>
      <c r="M71" s="2"/>
      <c r="N71" s="2"/>
      <c r="O71" s="19"/>
      <c r="P71" s="28"/>
      <c r="T71" s="24"/>
      <c r="U71" s="306"/>
      <c r="V71" s="307"/>
      <c r="W71" s="307"/>
      <c r="X71" s="307"/>
      <c r="Y71" s="307"/>
      <c r="Z71" s="307"/>
      <c r="AA71" s="307"/>
      <c r="AB71" s="307"/>
      <c r="AC71" s="307"/>
      <c r="AD71" s="307"/>
      <c r="AE71" s="307"/>
      <c r="AF71" s="307"/>
      <c r="AG71" s="414"/>
      <c r="AH71" s="414"/>
      <c r="AI71" s="414"/>
      <c r="AJ71" s="414"/>
      <c r="AK71" s="414"/>
      <c r="AL71" s="414"/>
      <c r="AM71" s="414"/>
      <c r="AN71" s="414"/>
      <c r="AO71" s="437"/>
      <c r="AP71" s="41">
        <f>ROUND(K72*$R$69,0)</f>
        <v>19972</v>
      </c>
      <c r="AQ71" s="53"/>
    </row>
    <row r="72" spans="1:43" ht="16.5" customHeight="1">
      <c r="A72" s="14">
        <v>77</v>
      </c>
      <c r="B72" s="15">
        <v>8043</v>
      </c>
      <c r="C72" s="80" t="s">
        <v>2209</v>
      </c>
      <c r="D72" s="86"/>
      <c r="E72" s="87"/>
      <c r="F72" s="432"/>
      <c r="G72" s="10"/>
      <c r="H72" s="24"/>
      <c r="I72" s="57"/>
      <c r="J72" s="283"/>
      <c r="K72" s="528">
        <f>N12</f>
        <v>28531</v>
      </c>
      <c r="L72" s="528"/>
      <c r="M72" s="528"/>
      <c r="N72" s="10" t="s">
        <v>1249</v>
      </c>
      <c r="O72" s="24"/>
      <c r="P72" s="28"/>
      <c r="Q72" s="13"/>
      <c r="R72" s="377"/>
      <c r="S72" s="379"/>
      <c r="T72" s="24"/>
      <c r="U72" s="364" t="s">
        <v>1488</v>
      </c>
      <c r="V72" s="365"/>
      <c r="W72" s="365"/>
      <c r="X72" s="365"/>
      <c r="Y72" s="365"/>
      <c r="Z72" s="365"/>
      <c r="AA72" s="365"/>
      <c r="AB72" s="365"/>
      <c r="AC72" s="365"/>
      <c r="AD72" s="365" t="s">
        <v>568</v>
      </c>
      <c r="AE72" s="530">
        <f>$AE$6</f>
        <v>0.7</v>
      </c>
      <c r="AF72" s="530"/>
      <c r="AG72" s="414"/>
      <c r="AH72" s="414"/>
      <c r="AI72" s="414"/>
      <c r="AJ72" s="414"/>
      <c r="AK72" s="414"/>
      <c r="AL72" s="414"/>
      <c r="AM72" s="414"/>
      <c r="AN72" s="414"/>
      <c r="AO72" s="437"/>
      <c r="AP72" s="41">
        <f>ROUND(ROUND(K72*$R$69,0)*AE72,0)</f>
        <v>13980</v>
      </c>
      <c r="AQ72" s="53"/>
    </row>
    <row r="73" spans="1:43" ht="16.5" customHeight="1">
      <c r="A73" s="14">
        <v>77</v>
      </c>
      <c r="B73" s="15">
        <v>8051</v>
      </c>
      <c r="C73" s="80" t="s">
        <v>2210</v>
      </c>
      <c r="D73" s="303"/>
      <c r="E73" s="405"/>
      <c r="F73" s="405"/>
      <c r="G73" s="405"/>
      <c r="H73" s="406"/>
      <c r="I73" s="43" t="s">
        <v>1339</v>
      </c>
      <c r="J73" s="21"/>
      <c r="K73" s="21"/>
      <c r="L73" s="2"/>
      <c r="M73" s="2"/>
      <c r="N73" s="2"/>
      <c r="O73" s="19"/>
      <c r="P73" s="57"/>
      <c r="Q73" s="283"/>
      <c r="R73" s="283"/>
      <c r="S73" s="283"/>
      <c r="T73" s="24"/>
      <c r="U73" s="306"/>
      <c r="V73" s="307"/>
      <c r="W73" s="307"/>
      <c r="X73" s="307"/>
      <c r="Y73" s="307"/>
      <c r="Z73" s="307"/>
      <c r="AA73" s="307"/>
      <c r="AB73" s="307"/>
      <c r="AC73" s="307"/>
      <c r="AD73" s="365"/>
      <c r="AE73" s="403"/>
      <c r="AF73" s="356"/>
      <c r="AG73" s="414"/>
      <c r="AH73" s="414"/>
      <c r="AI73" s="414"/>
      <c r="AJ73" s="414"/>
      <c r="AK73" s="414"/>
      <c r="AL73" s="414"/>
      <c r="AM73" s="414"/>
      <c r="AN73" s="414"/>
      <c r="AO73" s="437"/>
      <c r="AP73" s="41">
        <f>ROUND(K74*$R$69,0)</f>
        <v>22499</v>
      </c>
      <c r="AQ73" s="53"/>
    </row>
    <row r="74" spans="1:43" ht="16.5" customHeight="1">
      <c r="A74" s="14">
        <v>77</v>
      </c>
      <c r="B74" s="15">
        <v>8053</v>
      </c>
      <c r="C74" s="80" t="s">
        <v>2211</v>
      </c>
      <c r="D74" s="209"/>
      <c r="E74" s="210"/>
      <c r="F74" s="435"/>
      <c r="G74" s="305"/>
      <c r="H74" s="26"/>
      <c r="I74" s="44"/>
      <c r="J74" s="25"/>
      <c r="K74" s="528">
        <f>N14</f>
        <v>32141</v>
      </c>
      <c r="L74" s="528"/>
      <c r="M74" s="528"/>
      <c r="N74" s="305" t="s">
        <v>1249</v>
      </c>
      <c r="O74" s="26"/>
      <c r="P74" s="304"/>
      <c r="Q74" s="355"/>
      <c r="R74" s="372"/>
      <c r="S74" s="381"/>
      <c r="T74" s="26"/>
      <c r="U74" s="364" t="s">
        <v>1488</v>
      </c>
      <c r="V74" s="365"/>
      <c r="W74" s="365"/>
      <c r="X74" s="365"/>
      <c r="Y74" s="365"/>
      <c r="Z74" s="365"/>
      <c r="AA74" s="365"/>
      <c r="AB74" s="365"/>
      <c r="AC74" s="365"/>
      <c r="AD74" s="365" t="s">
        <v>568</v>
      </c>
      <c r="AE74" s="530">
        <f>$AE$6</f>
        <v>0.7</v>
      </c>
      <c r="AF74" s="530"/>
      <c r="AG74" s="414"/>
      <c r="AH74" s="414"/>
      <c r="AI74" s="414"/>
      <c r="AJ74" s="414"/>
      <c r="AK74" s="414"/>
      <c r="AL74" s="414"/>
      <c r="AM74" s="414"/>
      <c r="AN74" s="414"/>
      <c r="AO74" s="437"/>
      <c r="AP74" s="41">
        <f>ROUND(ROUND(K74*$R$69,0)*AE74,0)</f>
        <v>15749</v>
      </c>
      <c r="AQ74" s="61"/>
    </row>
    <row r="75" ht="16.5" customHeight="1"/>
    <row r="76" ht="16.5" customHeight="1"/>
    <row r="77" spans="1:2" ht="17.25">
      <c r="A77" s="76"/>
      <c r="B77" s="76" t="s">
        <v>1461</v>
      </c>
    </row>
    <row r="79" spans="1:43" ht="16.5" customHeight="1">
      <c r="A79" s="3" t="s">
        <v>345</v>
      </c>
      <c r="B79" s="411"/>
      <c r="C79" s="107" t="s">
        <v>346</v>
      </c>
      <c r="D79" s="108"/>
      <c r="E79" s="2"/>
      <c r="F79" s="2"/>
      <c r="G79" s="2"/>
      <c r="H79" s="2"/>
      <c r="I79" s="2"/>
      <c r="J79" s="2"/>
      <c r="K79" s="2"/>
      <c r="L79" s="2"/>
      <c r="M79" s="2"/>
      <c r="N79" s="2"/>
      <c r="O79" s="2"/>
      <c r="P79" s="5"/>
      <c r="Q79" s="2"/>
      <c r="R79" s="2"/>
      <c r="S79" s="2"/>
      <c r="T79" s="5" t="s">
        <v>347</v>
      </c>
      <c r="U79" s="2"/>
      <c r="V79" s="2"/>
      <c r="W79" s="2"/>
      <c r="X79" s="2"/>
      <c r="Y79" s="2"/>
      <c r="Z79" s="2"/>
      <c r="AA79" s="2"/>
      <c r="AB79" s="2"/>
      <c r="AC79" s="2"/>
      <c r="AD79" s="2"/>
      <c r="AE79" s="2"/>
      <c r="AF79" s="2"/>
      <c r="AG79" s="2"/>
      <c r="AH79" s="2"/>
      <c r="AI79" s="2"/>
      <c r="AJ79" s="2"/>
      <c r="AK79" s="2"/>
      <c r="AL79" s="2"/>
      <c r="AM79" s="2"/>
      <c r="AN79" s="2"/>
      <c r="AO79" s="19"/>
      <c r="AP79" s="78" t="s">
        <v>526</v>
      </c>
      <c r="AQ79" s="78" t="s">
        <v>527</v>
      </c>
    </row>
    <row r="80" spans="1:43" ht="16.5" customHeight="1">
      <c r="A80" s="7" t="s">
        <v>348</v>
      </c>
      <c r="B80" s="8" t="s">
        <v>349</v>
      </c>
      <c r="C80" s="412"/>
      <c r="D80" s="413"/>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26"/>
      <c r="AP80" s="79" t="s">
        <v>1248</v>
      </c>
      <c r="AQ80" s="79" t="s">
        <v>1249</v>
      </c>
    </row>
    <row r="81" spans="1:43" ht="16.5" customHeight="1">
      <c r="A81" s="14">
        <v>77</v>
      </c>
      <c r="B81" s="15">
        <v>9011</v>
      </c>
      <c r="C81" s="80" t="s">
        <v>2212</v>
      </c>
      <c r="D81" s="521" t="s">
        <v>2277</v>
      </c>
      <c r="E81" s="509"/>
      <c r="F81" s="509"/>
      <c r="G81" s="509"/>
      <c r="H81" s="510"/>
      <c r="I81" s="43" t="s">
        <v>1335</v>
      </c>
      <c r="J81" s="21"/>
      <c r="K81" s="21"/>
      <c r="L81" s="2"/>
      <c r="M81" s="21"/>
      <c r="N81" s="2"/>
      <c r="O81" s="19"/>
      <c r="P81" s="57"/>
      <c r="Q81" s="283"/>
      <c r="R81" s="283"/>
      <c r="S81" s="283"/>
      <c r="T81" s="447"/>
      <c r="U81" s="306"/>
      <c r="V81" s="307"/>
      <c r="W81" s="307"/>
      <c r="X81" s="307"/>
      <c r="Y81" s="85"/>
      <c r="Z81" s="365"/>
      <c r="AA81" s="287"/>
      <c r="AB81" s="403"/>
      <c r="AC81" s="365"/>
      <c r="AD81" s="307"/>
      <c r="AE81" s="307"/>
      <c r="AF81" s="307"/>
      <c r="AG81" s="307"/>
      <c r="AH81" s="307"/>
      <c r="AI81" s="307"/>
      <c r="AJ81" s="307"/>
      <c r="AK81" s="307"/>
      <c r="AL81" s="307"/>
      <c r="AM81" s="307"/>
      <c r="AN81" s="307"/>
      <c r="AO81" s="27"/>
      <c r="AP81" s="41">
        <f>ROUND(K82*$R$85,0)</f>
        <v>9339</v>
      </c>
      <c r="AQ81" s="23" t="s">
        <v>1957</v>
      </c>
    </row>
    <row r="82" spans="1:43" ht="16.5" customHeight="1">
      <c r="A82" s="14">
        <v>77</v>
      </c>
      <c r="B82" s="15">
        <v>9013</v>
      </c>
      <c r="C82" s="80" t="s">
        <v>2213</v>
      </c>
      <c r="D82" s="522"/>
      <c r="E82" s="511"/>
      <c r="F82" s="511"/>
      <c r="G82" s="511"/>
      <c r="H82" s="512"/>
      <c r="I82" s="57"/>
      <c r="J82" s="283"/>
      <c r="K82" s="537">
        <f>N6</f>
        <v>13341</v>
      </c>
      <c r="L82" s="537"/>
      <c r="M82" s="537"/>
      <c r="N82" s="10" t="s">
        <v>1249</v>
      </c>
      <c r="O82" s="421"/>
      <c r="P82" s="57"/>
      <c r="Q82" s="283"/>
      <c r="R82" s="283"/>
      <c r="S82" s="283"/>
      <c r="T82" s="447"/>
      <c r="U82" s="364" t="s">
        <v>1488</v>
      </c>
      <c r="V82" s="365"/>
      <c r="W82" s="365"/>
      <c r="X82" s="365"/>
      <c r="Y82" s="365"/>
      <c r="Z82" s="365"/>
      <c r="AA82" s="365"/>
      <c r="AB82" s="365"/>
      <c r="AC82" s="365"/>
      <c r="AD82" s="365" t="s">
        <v>568</v>
      </c>
      <c r="AE82" s="530">
        <f>$AE$6</f>
        <v>0.7</v>
      </c>
      <c r="AF82" s="530"/>
      <c r="AG82" s="414"/>
      <c r="AH82" s="414"/>
      <c r="AI82" s="414"/>
      <c r="AJ82" s="414"/>
      <c r="AK82" s="414"/>
      <c r="AL82" s="414"/>
      <c r="AM82" s="414"/>
      <c r="AN82" s="414"/>
      <c r="AO82" s="437"/>
      <c r="AP82" s="41">
        <f>ROUND(ROUND(K82*$R$85,0)*AE82,0)</f>
        <v>6537</v>
      </c>
      <c r="AQ82" s="53"/>
    </row>
    <row r="83" spans="1:43" ht="16.5" customHeight="1">
      <c r="A83" s="14">
        <v>77</v>
      </c>
      <c r="B83" s="15">
        <v>9021</v>
      </c>
      <c r="C83" s="80" t="s">
        <v>2214</v>
      </c>
      <c r="D83" s="350"/>
      <c r="E83" s="345"/>
      <c r="F83" s="345"/>
      <c r="G83" s="345"/>
      <c r="H83" s="346"/>
      <c r="I83" s="43" t="s">
        <v>1336</v>
      </c>
      <c r="J83" s="21"/>
      <c r="K83" s="21"/>
      <c r="L83" s="5"/>
      <c r="M83" s="21"/>
      <c r="N83" s="2"/>
      <c r="O83" s="19"/>
      <c r="P83" s="580" t="s">
        <v>1462</v>
      </c>
      <c r="Q83" s="581"/>
      <c r="R83" s="581"/>
      <c r="S83" s="581"/>
      <c r="T83" s="582"/>
      <c r="U83" s="485"/>
      <c r="V83" s="484"/>
      <c r="W83" s="484"/>
      <c r="X83" s="484"/>
      <c r="Y83" s="484"/>
      <c r="Z83" s="484"/>
      <c r="AA83" s="484"/>
      <c r="AB83" s="484"/>
      <c r="AC83" s="484"/>
      <c r="AD83" s="333"/>
      <c r="AE83" s="333"/>
      <c r="AF83" s="333"/>
      <c r="AG83" s="414"/>
      <c r="AH83" s="414"/>
      <c r="AI83" s="414"/>
      <c r="AJ83" s="414"/>
      <c r="AK83" s="414"/>
      <c r="AL83" s="414"/>
      <c r="AM83" s="414"/>
      <c r="AN83" s="414"/>
      <c r="AO83" s="437"/>
      <c r="AP83" s="41">
        <f>ROUND(K84*$R$85,0)</f>
        <v>12788</v>
      </c>
      <c r="AQ83" s="53"/>
    </row>
    <row r="84" spans="1:43" ht="16.5" customHeight="1">
      <c r="A84" s="14">
        <v>77</v>
      </c>
      <c r="B84" s="15">
        <v>9023</v>
      </c>
      <c r="C84" s="80" t="s">
        <v>2215</v>
      </c>
      <c r="D84" s="303"/>
      <c r="E84" s="405"/>
      <c r="F84" s="405"/>
      <c r="G84" s="405"/>
      <c r="H84" s="406"/>
      <c r="I84" s="57"/>
      <c r="J84" s="283"/>
      <c r="K84" s="537">
        <f>N8</f>
        <v>18268</v>
      </c>
      <c r="L84" s="537"/>
      <c r="M84" s="537"/>
      <c r="N84" s="10" t="s">
        <v>1249</v>
      </c>
      <c r="O84" s="421"/>
      <c r="P84" s="580"/>
      <c r="Q84" s="581"/>
      <c r="R84" s="581"/>
      <c r="S84" s="581"/>
      <c r="T84" s="582"/>
      <c r="U84" s="364" t="s">
        <v>1488</v>
      </c>
      <c r="V84" s="365"/>
      <c r="W84" s="365"/>
      <c r="X84" s="365"/>
      <c r="Y84" s="365"/>
      <c r="Z84" s="365"/>
      <c r="AA84" s="365"/>
      <c r="AB84" s="365"/>
      <c r="AC84" s="365"/>
      <c r="AD84" s="365" t="s">
        <v>568</v>
      </c>
      <c r="AE84" s="530">
        <f>$AE$6</f>
        <v>0.7</v>
      </c>
      <c r="AF84" s="530"/>
      <c r="AG84" s="414"/>
      <c r="AH84" s="414"/>
      <c r="AI84" s="414"/>
      <c r="AJ84" s="414"/>
      <c r="AK84" s="414"/>
      <c r="AL84" s="414"/>
      <c r="AM84" s="414"/>
      <c r="AN84" s="414"/>
      <c r="AO84" s="437"/>
      <c r="AP84" s="41">
        <f>ROUND(ROUND(K84*$R$85,0)*AE84,0)</f>
        <v>8952</v>
      </c>
      <c r="AQ84" s="53"/>
    </row>
    <row r="85" spans="1:43" ht="16.5" customHeight="1">
      <c r="A85" s="14">
        <v>77</v>
      </c>
      <c r="B85" s="15">
        <v>9031</v>
      </c>
      <c r="C85" s="80" t="s">
        <v>2216</v>
      </c>
      <c r="D85" s="404"/>
      <c r="E85" s="405"/>
      <c r="F85" s="405"/>
      <c r="G85" s="405"/>
      <c r="H85" s="406"/>
      <c r="I85" s="43" t="s">
        <v>1337</v>
      </c>
      <c r="J85" s="21"/>
      <c r="K85" s="21"/>
      <c r="L85" s="5"/>
      <c r="M85" s="21"/>
      <c r="N85" s="2"/>
      <c r="O85" s="19"/>
      <c r="P85" s="374"/>
      <c r="Q85" s="13" t="s">
        <v>461</v>
      </c>
      <c r="R85" s="583">
        <v>0.7</v>
      </c>
      <c r="S85" s="583"/>
      <c r="T85" s="417"/>
      <c r="U85" s="485"/>
      <c r="V85" s="484"/>
      <c r="W85" s="484"/>
      <c r="X85" s="484"/>
      <c r="Y85" s="484"/>
      <c r="Z85" s="484"/>
      <c r="AA85" s="484"/>
      <c r="AB85" s="484"/>
      <c r="AC85" s="484"/>
      <c r="AD85" s="333"/>
      <c r="AE85" s="333"/>
      <c r="AF85" s="333"/>
      <c r="AG85" s="414"/>
      <c r="AH85" s="414"/>
      <c r="AI85" s="414"/>
      <c r="AJ85" s="414"/>
      <c r="AK85" s="414"/>
      <c r="AL85" s="414"/>
      <c r="AM85" s="414"/>
      <c r="AN85" s="414"/>
      <c r="AO85" s="437"/>
      <c r="AP85" s="41">
        <f>ROUND(K86*$R$85,0)</f>
        <v>17692</v>
      </c>
      <c r="AQ85" s="53"/>
    </row>
    <row r="86" spans="1:43" ht="16.5" customHeight="1">
      <c r="A86" s="14">
        <v>77</v>
      </c>
      <c r="B86" s="15">
        <v>9033</v>
      </c>
      <c r="C86" s="80" t="s">
        <v>2217</v>
      </c>
      <c r="D86" s="404"/>
      <c r="E86" s="405"/>
      <c r="F86" s="405"/>
      <c r="G86" s="405"/>
      <c r="H86" s="406"/>
      <c r="I86" s="57"/>
      <c r="J86" s="12"/>
      <c r="K86" s="537">
        <f>N10</f>
        <v>25274</v>
      </c>
      <c r="L86" s="537"/>
      <c r="M86" s="537"/>
      <c r="N86" s="10" t="s">
        <v>1249</v>
      </c>
      <c r="O86" s="284"/>
      <c r="P86" s="374"/>
      <c r="T86" s="417"/>
      <c r="U86" s="364" t="s">
        <v>1488</v>
      </c>
      <c r="V86" s="365"/>
      <c r="W86" s="365"/>
      <c r="X86" s="365"/>
      <c r="Y86" s="365"/>
      <c r="Z86" s="365"/>
      <c r="AA86" s="365"/>
      <c r="AB86" s="365"/>
      <c r="AC86" s="365"/>
      <c r="AD86" s="365" t="s">
        <v>568</v>
      </c>
      <c r="AE86" s="530">
        <f>$AE$6</f>
        <v>0.7</v>
      </c>
      <c r="AF86" s="530"/>
      <c r="AG86" s="414"/>
      <c r="AH86" s="414"/>
      <c r="AI86" s="414"/>
      <c r="AJ86" s="414"/>
      <c r="AK86" s="414"/>
      <c r="AL86" s="414"/>
      <c r="AM86" s="414"/>
      <c r="AN86" s="414"/>
      <c r="AO86" s="437"/>
      <c r="AP86" s="41">
        <f>ROUND(ROUND(K86*$R$85,0)*AE86,0)</f>
        <v>12384</v>
      </c>
      <c r="AQ86" s="53"/>
    </row>
    <row r="87" spans="1:43" ht="16.5" customHeight="1">
      <c r="A87" s="14">
        <v>77</v>
      </c>
      <c r="B87" s="15">
        <v>9041</v>
      </c>
      <c r="C87" s="80" t="s">
        <v>2218</v>
      </c>
      <c r="D87" s="86"/>
      <c r="E87" s="87"/>
      <c r="F87" s="432"/>
      <c r="G87" s="10"/>
      <c r="H87" s="24"/>
      <c r="I87" s="43" t="s">
        <v>1338</v>
      </c>
      <c r="J87" s="21"/>
      <c r="K87" s="21"/>
      <c r="L87" s="5"/>
      <c r="M87" s="21"/>
      <c r="N87" s="2"/>
      <c r="O87" s="19"/>
      <c r="P87" s="28"/>
      <c r="Q87" s="410"/>
      <c r="R87" s="410"/>
      <c r="S87" s="410"/>
      <c r="T87" s="24"/>
      <c r="U87" s="306"/>
      <c r="V87" s="307"/>
      <c r="W87" s="307"/>
      <c r="X87" s="307"/>
      <c r="Y87" s="307"/>
      <c r="Z87" s="307"/>
      <c r="AA87" s="307"/>
      <c r="AB87" s="307"/>
      <c r="AC87" s="307"/>
      <c r="AD87" s="307"/>
      <c r="AE87" s="307"/>
      <c r="AF87" s="307"/>
      <c r="AG87" s="414"/>
      <c r="AH87" s="414"/>
      <c r="AI87" s="414"/>
      <c r="AJ87" s="414"/>
      <c r="AK87" s="414"/>
      <c r="AL87" s="414"/>
      <c r="AM87" s="414"/>
      <c r="AN87" s="414"/>
      <c r="AO87" s="437"/>
      <c r="AP87" s="41">
        <f>ROUND(K88*$R$85,0)</f>
        <v>19972</v>
      </c>
      <c r="AQ87" s="53"/>
    </row>
    <row r="88" spans="1:43" ht="16.5" customHeight="1">
      <c r="A88" s="14">
        <v>77</v>
      </c>
      <c r="B88" s="15">
        <v>9043</v>
      </c>
      <c r="C88" s="80" t="s">
        <v>2219</v>
      </c>
      <c r="D88" s="86"/>
      <c r="E88" s="87"/>
      <c r="F88" s="432"/>
      <c r="G88" s="10"/>
      <c r="H88" s="24"/>
      <c r="I88" s="57"/>
      <c r="J88" s="283"/>
      <c r="K88" s="537">
        <f>N12</f>
        <v>28531</v>
      </c>
      <c r="L88" s="537"/>
      <c r="M88" s="537"/>
      <c r="N88" s="10" t="s">
        <v>1249</v>
      </c>
      <c r="O88" s="175"/>
      <c r="P88" s="28"/>
      <c r="Q88" s="13"/>
      <c r="R88" s="377"/>
      <c r="S88" s="379"/>
      <c r="T88" s="24"/>
      <c r="U88" s="364" t="s">
        <v>1488</v>
      </c>
      <c r="V88" s="365"/>
      <c r="W88" s="365"/>
      <c r="X88" s="365"/>
      <c r="Y88" s="365"/>
      <c r="Z88" s="365"/>
      <c r="AA88" s="365"/>
      <c r="AB88" s="365"/>
      <c r="AC88" s="365"/>
      <c r="AD88" s="365" t="s">
        <v>568</v>
      </c>
      <c r="AE88" s="530">
        <f>$AE$6</f>
        <v>0.7</v>
      </c>
      <c r="AF88" s="530"/>
      <c r="AG88" s="414"/>
      <c r="AH88" s="414"/>
      <c r="AI88" s="414"/>
      <c r="AJ88" s="414"/>
      <c r="AK88" s="414"/>
      <c r="AL88" s="414"/>
      <c r="AM88" s="414"/>
      <c r="AN88" s="414"/>
      <c r="AO88" s="437"/>
      <c r="AP88" s="41">
        <f>ROUND(ROUND(K88*$R$85,0)*AE88,0)</f>
        <v>13980</v>
      </c>
      <c r="AQ88" s="53"/>
    </row>
    <row r="89" spans="1:43" ht="16.5" customHeight="1">
      <c r="A89" s="14">
        <v>77</v>
      </c>
      <c r="B89" s="15">
        <v>9051</v>
      </c>
      <c r="C89" s="80" t="s">
        <v>2220</v>
      </c>
      <c r="D89" s="303"/>
      <c r="E89" s="405"/>
      <c r="F89" s="405"/>
      <c r="G89" s="405"/>
      <c r="H89" s="406"/>
      <c r="I89" s="43" t="s">
        <v>1339</v>
      </c>
      <c r="J89" s="21"/>
      <c r="K89" s="21"/>
      <c r="L89" s="5"/>
      <c r="M89" s="21"/>
      <c r="N89" s="2"/>
      <c r="O89" s="19"/>
      <c r="P89" s="57"/>
      <c r="Q89" s="283"/>
      <c r="R89" s="283"/>
      <c r="S89" s="283"/>
      <c r="T89" s="24"/>
      <c r="U89" s="306"/>
      <c r="V89" s="307"/>
      <c r="W89" s="307"/>
      <c r="X89" s="307"/>
      <c r="Y89" s="307"/>
      <c r="Z89" s="307"/>
      <c r="AA89" s="307"/>
      <c r="AB89" s="307"/>
      <c r="AC89" s="307"/>
      <c r="AD89" s="365"/>
      <c r="AE89" s="403"/>
      <c r="AF89" s="356"/>
      <c r="AG89" s="414"/>
      <c r="AH89" s="414"/>
      <c r="AI89" s="414"/>
      <c r="AJ89" s="414"/>
      <c r="AK89" s="414"/>
      <c r="AL89" s="414"/>
      <c r="AM89" s="414"/>
      <c r="AN89" s="414"/>
      <c r="AO89" s="437"/>
      <c r="AP89" s="41">
        <f>ROUND(K90*$R$85,0)</f>
        <v>22499</v>
      </c>
      <c r="AQ89" s="53"/>
    </row>
    <row r="90" spans="1:43" ht="16.5" customHeight="1">
      <c r="A90" s="14">
        <v>77</v>
      </c>
      <c r="B90" s="15">
        <v>9053</v>
      </c>
      <c r="C90" s="80" t="s">
        <v>2221</v>
      </c>
      <c r="D90" s="209"/>
      <c r="E90" s="210"/>
      <c r="F90" s="435"/>
      <c r="G90" s="305"/>
      <c r="H90" s="26"/>
      <c r="I90" s="44"/>
      <c r="J90" s="25"/>
      <c r="K90" s="528">
        <f>N14</f>
        <v>32141</v>
      </c>
      <c r="L90" s="528"/>
      <c r="M90" s="528"/>
      <c r="N90" s="305" t="s">
        <v>1249</v>
      </c>
      <c r="O90" s="42"/>
      <c r="P90" s="304"/>
      <c r="Q90" s="355"/>
      <c r="R90" s="372"/>
      <c r="S90" s="381"/>
      <c r="T90" s="26"/>
      <c r="U90" s="364" t="s">
        <v>1488</v>
      </c>
      <c r="V90" s="365"/>
      <c r="W90" s="365"/>
      <c r="X90" s="365"/>
      <c r="Y90" s="365"/>
      <c r="Z90" s="365"/>
      <c r="AA90" s="365"/>
      <c r="AB90" s="365"/>
      <c r="AC90" s="365"/>
      <c r="AD90" s="365" t="s">
        <v>568</v>
      </c>
      <c r="AE90" s="530">
        <f>$AE$6</f>
        <v>0.7</v>
      </c>
      <c r="AF90" s="530"/>
      <c r="AG90" s="414"/>
      <c r="AH90" s="414"/>
      <c r="AI90" s="414"/>
      <c r="AJ90" s="414"/>
      <c r="AK90" s="414"/>
      <c r="AL90" s="414"/>
      <c r="AM90" s="414"/>
      <c r="AN90" s="414"/>
      <c r="AO90" s="437"/>
      <c r="AP90" s="41">
        <f>ROUND(ROUND(K90*$R$85,0)*AE90,0)</f>
        <v>15749</v>
      </c>
      <c r="AQ90" s="61"/>
    </row>
    <row r="91" ht="16.5" customHeight="1"/>
    <row r="92" ht="16.5" customHeight="1"/>
    <row r="93" ht="16.5" customHeight="1">
      <c r="B93" s="76" t="s">
        <v>1744</v>
      </c>
    </row>
    <row r="94" ht="16.5" customHeight="1"/>
    <row r="95" spans="1:43" ht="16.5" customHeight="1">
      <c r="A95" s="3" t="s">
        <v>345</v>
      </c>
      <c r="B95" s="411"/>
      <c r="C95" s="107" t="s">
        <v>346</v>
      </c>
      <c r="D95" s="108"/>
      <c r="E95" s="2"/>
      <c r="F95" s="2"/>
      <c r="G95" s="2"/>
      <c r="H95" s="2"/>
      <c r="I95" s="2"/>
      <c r="J95" s="2"/>
      <c r="K95" s="2"/>
      <c r="L95" s="2"/>
      <c r="M95" s="2"/>
      <c r="N95" s="2"/>
      <c r="O95" s="2"/>
      <c r="P95" s="5"/>
      <c r="Q95" s="2"/>
      <c r="R95" s="2"/>
      <c r="S95" s="2"/>
      <c r="T95" s="5" t="s">
        <v>347</v>
      </c>
      <c r="U95" s="21"/>
      <c r="V95" s="21"/>
      <c r="W95" s="21"/>
      <c r="X95" s="21"/>
      <c r="Y95" s="21"/>
      <c r="Z95" s="21"/>
      <c r="AA95" s="21"/>
      <c r="AB95" s="21"/>
      <c r="AC95" s="21"/>
      <c r="AD95" s="21"/>
      <c r="AE95" s="21"/>
      <c r="AF95" s="21"/>
      <c r="AG95" s="21"/>
      <c r="AH95" s="21"/>
      <c r="AI95" s="21"/>
      <c r="AJ95" s="21"/>
      <c r="AK95" s="21"/>
      <c r="AL95" s="21"/>
      <c r="AM95" s="21"/>
      <c r="AN95" s="21"/>
      <c r="AO95" s="19"/>
      <c r="AP95" s="78" t="s">
        <v>526</v>
      </c>
      <c r="AQ95" s="78" t="s">
        <v>527</v>
      </c>
    </row>
    <row r="96" spans="1:43" ht="16.5" customHeight="1">
      <c r="A96" s="7" t="s">
        <v>348</v>
      </c>
      <c r="B96" s="8" t="s">
        <v>349</v>
      </c>
      <c r="C96" s="412"/>
      <c r="D96" s="413"/>
      <c r="E96" s="305"/>
      <c r="F96" s="305"/>
      <c r="G96" s="305"/>
      <c r="H96" s="305"/>
      <c r="I96" s="305"/>
      <c r="J96" s="305"/>
      <c r="K96" s="305"/>
      <c r="L96" s="305"/>
      <c r="M96" s="305"/>
      <c r="N96" s="305"/>
      <c r="O96" s="305"/>
      <c r="P96" s="305"/>
      <c r="Q96" s="305"/>
      <c r="R96" s="305"/>
      <c r="S96" s="305"/>
      <c r="T96" s="25"/>
      <c r="U96" s="25"/>
      <c r="V96" s="25"/>
      <c r="W96" s="25"/>
      <c r="X96" s="25"/>
      <c r="Y96" s="25"/>
      <c r="Z96" s="25"/>
      <c r="AA96" s="25"/>
      <c r="AB96" s="25"/>
      <c r="AC96" s="25"/>
      <c r="AD96" s="25"/>
      <c r="AE96" s="25"/>
      <c r="AF96" s="25"/>
      <c r="AG96" s="25"/>
      <c r="AH96" s="25"/>
      <c r="AI96" s="25"/>
      <c r="AJ96" s="25"/>
      <c r="AK96" s="25"/>
      <c r="AL96" s="25"/>
      <c r="AM96" s="25"/>
      <c r="AN96" s="25"/>
      <c r="AO96" s="26"/>
      <c r="AP96" s="79" t="s">
        <v>1248</v>
      </c>
      <c r="AQ96" s="79" t="s">
        <v>1249</v>
      </c>
    </row>
    <row r="97" spans="1:43" ht="16.5" customHeight="1">
      <c r="A97" s="14">
        <v>77</v>
      </c>
      <c r="B97" s="15">
        <v>1112</v>
      </c>
      <c r="C97" s="80" t="s">
        <v>2222</v>
      </c>
      <c r="D97" s="521" t="s">
        <v>2277</v>
      </c>
      <c r="E97" s="509"/>
      <c r="F97" s="509"/>
      <c r="G97" s="509"/>
      <c r="H97" s="510"/>
      <c r="I97" s="43" t="s">
        <v>1335</v>
      </c>
      <c r="J97" s="2"/>
      <c r="K97" s="21"/>
      <c r="L97" s="21"/>
      <c r="M97" s="2"/>
      <c r="N97" s="21"/>
      <c r="O97" s="2"/>
      <c r="P97" s="2"/>
      <c r="Q97" s="2"/>
      <c r="R97" s="2"/>
      <c r="S97" s="2"/>
      <c r="T97" s="2"/>
      <c r="U97" s="364"/>
      <c r="V97" s="365"/>
      <c r="W97" s="365"/>
      <c r="X97" s="365"/>
      <c r="Y97" s="365"/>
      <c r="Z97" s="365"/>
      <c r="AA97" s="365"/>
      <c r="AB97" s="365"/>
      <c r="AC97" s="365"/>
      <c r="AD97" s="365"/>
      <c r="AE97" s="365"/>
      <c r="AF97" s="365"/>
      <c r="AG97" s="365"/>
      <c r="AH97" s="365"/>
      <c r="AI97" s="365"/>
      <c r="AJ97" s="43"/>
      <c r="AK97" s="21"/>
      <c r="AL97" s="246"/>
      <c r="AM97" s="21"/>
      <c r="AN97" s="244"/>
      <c r="AO97" s="211"/>
      <c r="AP97" s="41">
        <f>ROUND(L98/$AL$101,0)</f>
        <v>439</v>
      </c>
      <c r="AQ97" s="23" t="s">
        <v>1333</v>
      </c>
    </row>
    <row r="98" spans="1:43" ht="16.5" customHeight="1">
      <c r="A98" s="14">
        <v>77</v>
      </c>
      <c r="B98" s="15">
        <v>1114</v>
      </c>
      <c r="C98" s="80" t="s">
        <v>2223</v>
      </c>
      <c r="D98" s="522"/>
      <c r="E98" s="511"/>
      <c r="F98" s="511"/>
      <c r="G98" s="511"/>
      <c r="H98" s="512"/>
      <c r="I98" s="57"/>
      <c r="J98" s="10"/>
      <c r="K98" s="283"/>
      <c r="L98" s="537">
        <f>N6</f>
        <v>13341</v>
      </c>
      <c r="M98" s="537"/>
      <c r="N98" s="537"/>
      <c r="O98" s="10" t="s">
        <v>1249</v>
      </c>
      <c r="P98" s="420"/>
      <c r="Q98" s="420"/>
      <c r="R98" s="305"/>
      <c r="S98" s="305"/>
      <c r="T98" s="305"/>
      <c r="U98" s="364" t="s">
        <v>1488</v>
      </c>
      <c r="V98" s="365"/>
      <c r="W98" s="365"/>
      <c r="X98" s="365"/>
      <c r="Y98" s="365"/>
      <c r="Z98" s="365"/>
      <c r="AA98" s="365"/>
      <c r="AB98" s="365"/>
      <c r="AC98" s="365"/>
      <c r="AD98" s="365" t="s">
        <v>568</v>
      </c>
      <c r="AE98" s="530">
        <f>$AE$6</f>
        <v>0.7</v>
      </c>
      <c r="AF98" s="530"/>
      <c r="AG98" s="365"/>
      <c r="AH98" s="365"/>
      <c r="AI98" s="365"/>
      <c r="AJ98" s="57"/>
      <c r="AK98" s="283"/>
      <c r="AL98" s="90"/>
      <c r="AM98" s="283"/>
      <c r="AN98" s="91"/>
      <c r="AO98" s="199"/>
      <c r="AP98" s="41">
        <f>ROUND(ROUND(L98*AE98,0)/$AL$101,0)</f>
        <v>307</v>
      </c>
      <c r="AQ98" s="53"/>
    </row>
    <row r="99" spans="1:43" ht="16.5" customHeight="1">
      <c r="A99" s="14">
        <v>77</v>
      </c>
      <c r="B99" s="15">
        <v>1122</v>
      </c>
      <c r="C99" s="80" t="s">
        <v>2224</v>
      </c>
      <c r="D99" s="350"/>
      <c r="E99" s="345"/>
      <c r="F99" s="345"/>
      <c r="G99" s="345"/>
      <c r="H99" s="346"/>
      <c r="I99" s="43" t="s">
        <v>1336</v>
      </c>
      <c r="J99" s="249"/>
      <c r="K99" s="21"/>
      <c r="L99" s="21"/>
      <c r="M99" s="5"/>
      <c r="N99" s="21"/>
      <c r="O99" s="2"/>
      <c r="P99" s="2"/>
      <c r="Q99" s="2"/>
      <c r="R99" s="2"/>
      <c r="S99" s="2"/>
      <c r="T99" s="5"/>
      <c r="U99" s="332"/>
      <c r="V99" s="403"/>
      <c r="W99" s="403"/>
      <c r="X99" s="403"/>
      <c r="Y99" s="403"/>
      <c r="Z99" s="403"/>
      <c r="AA99" s="403"/>
      <c r="AB99" s="403"/>
      <c r="AC99" s="403"/>
      <c r="AD99" s="403"/>
      <c r="AE99" s="403"/>
      <c r="AF99" s="403"/>
      <c r="AG99" s="365"/>
      <c r="AH99" s="365"/>
      <c r="AI99" s="365"/>
      <c r="AJ99" s="534" t="s">
        <v>1492</v>
      </c>
      <c r="AK99" s="535"/>
      <c r="AL99" s="535"/>
      <c r="AM99" s="535"/>
      <c r="AN99" s="535"/>
      <c r="AO99" s="536"/>
      <c r="AP99" s="41">
        <f>ROUND(L100/$AL$101,0)</f>
        <v>601</v>
      </c>
      <c r="AQ99" s="53"/>
    </row>
    <row r="100" spans="1:43" ht="16.5" customHeight="1">
      <c r="A100" s="14">
        <v>77</v>
      </c>
      <c r="B100" s="15">
        <v>1124</v>
      </c>
      <c r="C100" s="80" t="s">
        <v>2225</v>
      </c>
      <c r="D100" s="303"/>
      <c r="E100" s="405"/>
      <c r="F100" s="405"/>
      <c r="G100" s="405"/>
      <c r="H100" s="406"/>
      <c r="I100" s="57"/>
      <c r="J100" s="375"/>
      <c r="K100" s="283"/>
      <c r="L100" s="537">
        <f>N8</f>
        <v>18268</v>
      </c>
      <c r="M100" s="537"/>
      <c r="N100" s="537"/>
      <c r="O100" s="10" t="s">
        <v>1249</v>
      </c>
      <c r="P100" s="420"/>
      <c r="Q100" s="410"/>
      <c r="R100" s="305"/>
      <c r="S100" s="305"/>
      <c r="T100" s="33"/>
      <c r="U100" s="364" t="s">
        <v>1488</v>
      </c>
      <c r="V100" s="365"/>
      <c r="W100" s="365"/>
      <c r="X100" s="365"/>
      <c r="Y100" s="365"/>
      <c r="Z100" s="365"/>
      <c r="AA100" s="365"/>
      <c r="AB100" s="365"/>
      <c r="AC100" s="365"/>
      <c r="AD100" s="365" t="s">
        <v>568</v>
      </c>
      <c r="AE100" s="530">
        <f>$AE$6</f>
        <v>0.7</v>
      </c>
      <c r="AF100" s="530"/>
      <c r="AG100" s="365"/>
      <c r="AH100" s="365"/>
      <c r="AI100" s="365"/>
      <c r="AJ100" s="534"/>
      <c r="AK100" s="535"/>
      <c r="AL100" s="535"/>
      <c r="AM100" s="535"/>
      <c r="AN100" s="535"/>
      <c r="AO100" s="536"/>
      <c r="AP100" s="41">
        <f>ROUND(ROUND(L100*AE100,0)/$AL$101,0)</f>
        <v>421</v>
      </c>
      <c r="AQ100" s="53"/>
    </row>
    <row r="101" spans="1:43" ht="16.5" customHeight="1">
      <c r="A101" s="14">
        <v>77</v>
      </c>
      <c r="B101" s="15">
        <v>1132</v>
      </c>
      <c r="C101" s="80" t="s">
        <v>2226</v>
      </c>
      <c r="D101" s="404"/>
      <c r="E101" s="405"/>
      <c r="F101" s="405"/>
      <c r="G101" s="405"/>
      <c r="H101" s="406"/>
      <c r="I101" s="43" t="s">
        <v>1337</v>
      </c>
      <c r="J101" s="2"/>
      <c r="K101" s="21"/>
      <c r="L101" s="21"/>
      <c r="M101" s="5"/>
      <c r="N101" s="21"/>
      <c r="O101" s="2"/>
      <c r="P101" s="2"/>
      <c r="Q101" s="2"/>
      <c r="R101" s="2"/>
      <c r="S101" s="2"/>
      <c r="T101" s="5"/>
      <c r="U101" s="364"/>
      <c r="V101" s="365"/>
      <c r="W101" s="365"/>
      <c r="X101" s="365"/>
      <c r="Y101" s="365"/>
      <c r="Z101" s="365"/>
      <c r="AA101" s="365"/>
      <c r="AB101" s="365"/>
      <c r="AC101" s="365"/>
      <c r="AD101" s="365"/>
      <c r="AE101" s="365"/>
      <c r="AF101" s="365"/>
      <c r="AG101" s="365"/>
      <c r="AH101" s="365"/>
      <c r="AI101" s="365"/>
      <c r="AJ101" s="57"/>
      <c r="AK101" s="283" t="s">
        <v>442</v>
      </c>
      <c r="AL101" s="538">
        <v>30.4</v>
      </c>
      <c r="AM101" s="588"/>
      <c r="AN101" s="379" t="s">
        <v>2049</v>
      </c>
      <c r="AO101" s="421"/>
      <c r="AP101" s="41">
        <f>ROUND(L102/$AL$101,0)</f>
        <v>831</v>
      </c>
      <c r="AQ101" s="53"/>
    </row>
    <row r="102" spans="1:43" ht="16.5" customHeight="1">
      <c r="A102" s="14">
        <v>77</v>
      </c>
      <c r="B102" s="15">
        <v>1134</v>
      </c>
      <c r="C102" s="80" t="s">
        <v>2227</v>
      </c>
      <c r="D102" s="404"/>
      <c r="E102" s="405"/>
      <c r="F102" s="405"/>
      <c r="G102" s="405"/>
      <c r="H102" s="406"/>
      <c r="I102" s="57"/>
      <c r="J102" s="10"/>
      <c r="K102" s="283"/>
      <c r="L102" s="537">
        <f>N10</f>
        <v>25274</v>
      </c>
      <c r="M102" s="537"/>
      <c r="N102" s="537"/>
      <c r="O102" s="10" t="s">
        <v>1249</v>
      </c>
      <c r="P102" s="10"/>
      <c r="Q102" s="305"/>
      <c r="R102" s="25"/>
      <c r="S102" s="33"/>
      <c r="T102" s="33"/>
      <c r="U102" s="364" t="s">
        <v>1488</v>
      </c>
      <c r="V102" s="365"/>
      <c r="W102" s="365"/>
      <c r="X102" s="365"/>
      <c r="Y102" s="365"/>
      <c r="Z102" s="365"/>
      <c r="AA102" s="365"/>
      <c r="AB102" s="365"/>
      <c r="AC102" s="365"/>
      <c r="AD102" s="365" t="s">
        <v>568</v>
      </c>
      <c r="AE102" s="530">
        <f>$AE$6</f>
        <v>0.7</v>
      </c>
      <c r="AF102" s="530"/>
      <c r="AG102" s="365"/>
      <c r="AH102" s="365"/>
      <c r="AI102" s="365"/>
      <c r="AJ102" s="57"/>
      <c r="AK102" s="283"/>
      <c r="AL102" s="423"/>
      <c r="AM102" s="423"/>
      <c r="AN102" s="423"/>
      <c r="AO102" s="424"/>
      <c r="AP102" s="41">
        <f>ROUND(ROUND(L102*AE102,0)/$AL$101,0)</f>
        <v>582</v>
      </c>
      <c r="AQ102" s="53"/>
    </row>
    <row r="103" spans="1:43" ht="16.5" customHeight="1">
      <c r="A103" s="14">
        <v>77</v>
      </c>
      <c r="B103" s="15">
        <v>1142</v>
      </c>
      <c r="C103" s="80" t="s">
        <v>2228</v>
      </c>
      <c r="D103" s="86"/>
      <c r="E103" s="87"/>
      <c r="F103" s="432"/>
      <c r="G103" s="10"/>
      <c r="H103" s="24"/>
      <c r="I103" s="43" t="s">
        <v>1338</v>
      </c>
      <c r="J103" s="415"/>
      <c r="K103" s="21"/>
      <c r="L103" s="21"/>
      <c r="M103" s="5"/>
      <c r="N103" s="21"/>
      <c r="O103" s="2"/>
      <c r="P103" s="2"/>
      <c r="Q103" s="2"/>
      <c r="R103" s="2"/>
      <c r="S103" s="2"/>
      <c r="T103" s="5"/>
      <c r="U103" s="364"/>
      <c r="V103" s="365"/>
      <c r="W103" s="365"/>
      <c r="X103" s="365"/>
      <c r="Y103" s="365"/>
      <c r="Z103" s="365"/>
      <c r="AA103" s="365"/>
      <c r="AB103" s="365"/>
      <c r="AC103" s="365"/>
      <c r="AD103" s="365"/>
      <c r="AE103" s="365"/>
      <c r="AF103" s="365"/>
      <c r="AG103" s="365"/>
      <c r="AH103" s="365"/>
      <c r="AI103" s="365"/>
      <c r="AJ103" s="57"/>
      <c r="AK103" s="420"/>
      <c r="AL103" s="420"/>
      <c r="AM103" s="420"/>
      <c r="AN103" s="420"/>
      <c r="AO103" s="421"/>
      <c r="AP103" s="41">
        <f>ROUND(L104/$AL$101,0)</f>
        <v>939</v>
      </c>
      <c r="AQ103" s="53"/>
    </row>
    <row r="104" spans="1:43" ht="16.5" customHeight="1">
      <c r="A104" s="14">
        <v>77</v>
      </c>
      <c r="B104" s="15">
        <v>1144</v>
      </c>
      <c r="C104" s="80" t="s">
        <v>2229</v>
      </c>
      <c r="D104" s="86"/>
      <c r="E104" s="87"/>
      <c r="F104" s="432"/>
      <c r="G104" s="10"/>
      <c r="H104" s="24"/>
      <c r="I104" s="57"/>
      <c r="J104" s="10"/>
      <c r="K104" s="283"/>
      <c r="L104" s="537">
        <f>N12</f>
        <v>28531</v>
      </c>
      <c r="M104" s="537"/>
      <c r="N104" s="537"/>
      <c r="O104" s="10" t="s">
        <v>1249</v>
      </c>
      <c r="P104" s="10"/>
      <c r="Q104" s="305"/>
      <c r="R104" s="25"/>
      <c r="S104" s="33"/>
      <c r="T104" s="33"/>
      <c r="U104" s="364" t="s">
        <v>1488</v>
      </c>
      <c r="V104" s="365"/>
      <c r="W104" s="365"/>
      <c r="X104" s="365"/>
      <c r="Y104" s="365"/>
      <c r="Z104" s="365"/>
      <c r="AA104" s="365"/>
      <c r="AB104" s="365"/>
      <c r="AC104" s="365"/>
      <c r="AD104" s="365" t="s">
        <v>568</v>
      </c>
      <c r="AE104" s="530">
        <f>$AE$6</f>
        <v>0.7</v>
      </c>
      <c r="AF104" s="530"/>
      <c r="AG104" s="365"/>
      <c r="AH104" s="365"/>
      <c r="AI104" s="365"/>
      <c r="AJ104" s="57"/>
      <c r="AK104" s="283"/>
      <c r="AL104" s="283"/>
      <c r="AM104" s="359"/>
      <c r="AN104" s="425"/>
      <c r="AO104" s="378"/>
      <c r="AP104" s="41">
        <f>ROUND(ROUND(L104*AE104,0)/$AL$101,0)</f>
        <v>657</v>
      </c>
      <c r="AQ104" s="53"/>
    </row>
    <row r="105" spans="1:43" ht="16.5" customHeight="1">
      <c r="A105" s="14">
        <v>77</v>
      </c>
      <c r="B105" s="15">
        <v>1152</v>
      </c>
      <c r="C105" s="80" t="s">
        <v>2230</v>
      </c>
      <c r="D105" s="303"/>
      <c r="E105" s="405"/>
      <c r="F105" s="405"/>
      <c r="G105" s="405"/>
      <c r="H105" s="406"/>
      <c r="I105" s="43" t="s">
        <v>1339</v>
      </c>
      <c r="J105" s="2"/>
      <c r="K105" s="21"/>
      <c r="L105" s="21"/>
      <c r="M105" s="5"/>
      <c r="N105" s="21"/>
      <c r="O105" s="2"/>
      <c r="P105" s="2"/>
      <c r="Q105" s="2"/>
      <c r="R105" s="2"/>
      <c r="S105" s="2"/>
      <c r="T105" s="173"/>
      <c r="U105" s="364"/>
      <c r="V105" s="365"/>
      <c r="W105" s="365"/>
      <c r="X105" s="365"/>
      <c r="Y105" s="365"/>
      <c r="Z105" s="365"/>
      <c r="AA105" s="365"/>
      <c r="AB105" s="365"/>
      <c r="AC105" s="365"/>
      <c r="AD105" s="365"/>
      <c r="AE105" s="365"/>
      <c r="AF105" s="365"/>
      <c r="AG105" s="365"/>
      <c r="AH105" s="365"/>
      <c r="AI105" s="365"/>
      <c r="AJ105" s="57"/>
      <c r="AK105" s="283"/>
      <c r="AL105" s="283"/>
      <c r="AM105" s="283"/>
      <c r="AN105" s="92"/>
      <c r="AO105" s="295"/>
      <c r="AP105" s="41">
        <f>ROUND(L106/$AL$101,0)</f>
        <v>1057</v>
      </c>
      <c r="AQ105" s="53"/>
    </row>
    <row r="106" spans="1:43" ht="16.5" customHeight="1">
      <c r="A106" s="14">
        <v>77</v>
      </c>
      <c r="B106" s="15">
        <v>1154</v>
      </c>
      <c r="C106" s="80" t="s">
        <v>2231</v>
      </c>
      <c r="D106" s="303"/>
      <c r="E106" s="405"/>
      <c r="F106" s="405"/>
      <c r="G106" s="405"/>
      <c r="H106" s="406"/>
      <c r="I106" s="44"/>
      <c r="J106" s="305"/>
      <c r="K106" s="25"/>
      <c r="L106" s="528">
        <f>N14</f>
        <v>32141</v>
      </c>
      <c r="M106" s="528"/>
      <c r="N106" s="528"/>
      <c r="O106" s="305" t="s">
        <v>1249</v>
      </c>
      <c r="P106" s="305"/>
      <c r="Q106" s="305"/>
      <c r="R106" s="33"/>
      <c r="S106" s="25"/>
      <c r="T106" s="42"/>
      <c r="U106" s="364" t="s">
        <v>1488</v>
      </c>
      <c r="V106" s="365"/>
      <c r="W106" s="365"/>
      <c r="X106" s="365"/>
      <c r="Y106" s="365"/>
      <c r="Z106" s="365"/>
      <c r="AA106" s="365"/>
      <c r="AB106" s="365"/>
      <c r="AC106" s="365"/>
      <c r="AD106" s="365" t="s">
        <v>568</v>
      </c>
      <c r="AE106" s="530">
        <f>$AE$6</f>
        <v>0.7</v>
      </c>
      <c r="AF106" s="530"/>
      <c r="AG106" s="365"/>
      <c r="AH106" s="365"/>
      <c r="AI106" s="365"/>
      <c r="AJ106" s="57"/>
      <c r="AK106" s="283"/>
      <c r="AL106" s="283"/>
      <c r="AM106" s="283"/>
      <c r="AN106" s="92"/>
      <c r="AO106" s="295"/>
      <c r="AP106" s="41">
        <f>ROUND(ROUND(L106*AE106,0)/$AL$101,0)</f>
        <v>740</v>
      </c>
      <c r="AQ106" s="53"/>
    </row>
    <row r="107" spans="1:43" ht="16.5" customHeight="1">
      <c r="A107" s="14">
        <v>77</v>
      </c>
      <c r="B107" s="14">
        <v>6002</v>
      </c>
      <c r="C107" s="16" t="s">
        <v>2232</v>
      </c>
      <c r="D107" s="17"/>
      <c r="E107" s="509" t="s">
        <v>763</v>
      </c>
      <c r="F107" s="509"/>
      <c r="G107" s="509"/>
      <c r="H107" s="509"/>
      <c r="I107" s="509"/>
      <c r="J107" s="509"/>
      <c r="K107" s="509"/>
      <c r="L107" s="509"/>
      <c r="M107" s="509"/>
      <c r="N107" s="509"/>
      <c r="O107" s="509"/>
      <c r="P107" s="509"/>
      <c r="Q107" s="509"/>
      <c r="R107" s="509"/>
      <c r="S107" s="509"/>
      <c r="T107" s="510"/>
      <c r="U107" s="364" t="s">
        <v>1335</v>
      </c>
      <c r="V107" s="307"/>
      <c r="W107" s="365"/>
      <c r="X107" s="365"/>
      <c r="Y107" s="365"/>
      <c r="Z107" s="484"/>
      <c r="AA107" s="365"/>
      <c r="AB107" s="365"/>
      <c r="AC107" s="529">
        <f>AG15</f>
        <v>925</v>
      </c>
      <c r="AD107" s="529"/>
      <c r="AE107" s="307" t="s">
        <v>1289</v>
      </c>
      <c r="AF107" s="484"/>
      <c r="AG107" s="484"/>
      <c r="AH107" s="365"/>
      <c r="AI107" s="365"/>
      <c r="AJ107" s="334"/>
      <c r="AK107" s="377"/>
      <c r="AL107" s="283"/>
      <c r="AM107" s="283"/>
      <c r="AN107" s="90"/>
      <c r="AO107" s="24"/>
      <c r="AP107" s="41">
        <f>ROUND(-AC107/$AL$101,0)</f>
        <v>-30</v>
      </c>
      <c r="AQ107" s="23"/>
    </row>
    <row r="108" spans="1:43" ht="16.5" customHeight="1">
      <c r="A108" s="14">
        <v>77</v>
      </c>
      <c r="B108" s="14">
        <v>6004</v>
      </c>
      <c r="C108" s="16" t="s">
        <v>2233</v>
      </c>
      <c r="D108" s="303"/>
      <c r="E108" s="511"/>
      <c r="F108" s="511"/>
      <c r="G108" s="511"/>
      <c r="H108" s="511"/>
      <c r="I108" s="511"/>
      <c r="J108" s="511"/>
      <c r="K108" s="511"/>
      <c r="L108" s="511"/>
      <c r="M108" s="511"/>
      <c r="N108" s="511"/>
      <c r="O108" s="511"/>
      <c r="P108" s="511"/>
      <c r="Q108" s="511"/>
      <c r="R108" s="511"/>
      <c r="S108" s="511"/>
      <c r="T108" s="512"/>
      <c r="U108" s="364" t="s">
        <v>1336</v>
      </c>
      <c r="V108" s="307"/>
      <c r="W108" s="365"/>
      <c r="X108" s="365"/>
      <c r="Y108" s="365"/>
      <c r="Z108" s="484"/>
      <c r="AA108" s="365"/>
      <c r="AB108" s="365"/>
      <c r="AC108" s="529">
        <f>AG16</f>
        <v>925</v>
      </c>
      <c r="AD108" s="529"/>
      <c r="AE108" s="307" t="s">
        <v>1289</v>
      </c>
      <c r="AF108" s="484"/>
      <c r="AG108" s="484"/>
      <c r="AH108" s="365"/>
      <c r="AI108" s="365"/>
      <c r="AJ108" s="334"/>
      <c r="AK108" s="377"/>
      <c r="AL108" s="283"/>
      <c r="AM108" s="283"/>
      <c r="AN108" s="90"/>
      <c r="AO108" s="24"/>
      <c r="AP108" s="41">
        <f>ROUND(-AC108/$AL$101,0)</f>
        <v>-30</v>
      </c>
      <c r="AQ108" s="53"/>
    </row>
    <row r="109" spans="1:43" ht="16.5" customHeight="1">
      <c r="A109" s="14">
        <v>77</v>
      </c>
      <c r="B109" s="14">
        <v>6006</v>
      </c>
      <c r="C109" s="16" t="s">
        <v>2234</v>
      </c>
      <c r="D109" s="303"/>
      <c r="E109" s="511"/>
      <c r="F109" s="511"/>
      <c r="G109" s="511"/>
      <c r="H109" s="511"/>
      <c r="I109" s="511"/>
      <c r="J109" s="511"/>
      <c r="K109" s="511"/>
      <c r="L109" s="511"/>
      <c r="M109" s="511"/>
      <c r="N109" s="511"/>
      <c r="O109" s="511"/>
      <c r="P109" s="511"/>
      <c r="Q109" s="511"/>
      <c r="R109" s="511"/>
      <c r="S109" s="511"/>
      <c r="T109" s="512"/>
      <c r="U109" s="364" t="s">
        <v>1337</v>
      </c>
      <c r="V109" s="307"/>
      <c r="W109" s="365"/>
      <c r="X109" s="365"/>
      <c r="Y109" s="365"/>
      <c r="Z109" s="484"/>
      <c r="AA109" s="365"/>
      <c r="AB109" s="365"/>
      <c r="AC109" s="529">
        <f>AG17</f>
        <v>925</v>
      </c>
      <c r="AD109" s="529"/>
      <c r="AE109" s="307" t="s">
        <v>1289</v>
      </c>
      <c r="AF109" s="484"/>
      <c r="AG109" s="484"/>
      <c r="AH109" s="365"/>
      <c r="AI109" s="365"/>
      <c r="AJ109" s="334"/>
      <c r="AK109" s="377"/>
      <c r="AL109" s="283"/>
      <c r="AM109" s="283"/>
      <c r="AN109" s="90"/>
      <c r="AO109" s="24"/>
      <c r="AP109" s="41">
        <f>ROUND(-AC109/$AL$101,0)</f>
        <v>-30</v>
      </c>
      <c r="AQ109" s="53"/>
    </row>
    <row r="110" spans="1:43" ht="16.5" customHeight="1">
      <c r="A110" s="14">
        <v>77</v>
      </c>
      <c r="B110" s="14">
        <v>6008</v>
      </c>
      <c r="C110" s="16" t="s">
        <v>2235</v>
      </c>
      <c r="D110" s="303"/>
      <c r="E110" s="511"/>
      <c r="F110" s="511"/>
      <c r="G110" s="511"/>
      <c r="H110" s="511"/>
      <c r="I110" s="511"/>
      <c r="J110" s="511"/>
      <c r="K110" s="511"/>
      <c r="L110" s="511"/>
      <c r="M110" s="511"/>
      <c r="N110" s="511"/>
      <c r="O110" s="511"/>
      <c r="P110" s="511"/>
      <c r="Q110" s="511"/>
      <c r="R110" s="511"/>
      <c r="S110" s="511"/>
      <c r="T110" s="512"/>
      <c r="U110" s="364" t="s">
        <v>1338</v>
      </c>
      <c r="V110" s="307"/>
      <c r="W110" s="365"/>
      <c r="X110" s="365"/>
      <c r="Y110" s="365"/>
      <c r="Z110" s="484"/>
      <c r="AA110" s="365"/>
      <c r="AB110" s="365"/>
      <c r="AC110" s="527">
        <f>AG18</f>
        <v>1850</v>
      </c>
      <c r="AD110" s="529"/>
      <c r="AE110" s="307" t="s">
        <v>1289</v>
      </c>
      <c r="AF110" s="484"/>
      <c r="AG110" s="484"/>
      <c r="AH110" s="365"/>
      <c r="AI110" s="365"/>
      <c r="AJ110" s="334"/>
      <c r="AK110" s="377"/>
      <c r="AL110" s="283"/>
      <c r="AM110" s="283"/>
      <c r="AN110" s="90"/>
      <c r="AO110" s="24"/>
      <c r="AP110" s="41">
        <f>ROUND(-AC110/$AL$101,0)</f>
        <v>-61</v>
      </c>
      <c r="AQ110" s="53"/>
    </row>
    <row r="111" spans="1:43" ht="16.5" customHeight="1">
      <c r="A111" s="14">
        <v>77</v>
      </c>
      <c r="B111" s="14">
        <v>6010</v>
      </c>
      <c r="C111" s="16" t="s">
        <v>2236</v>
      </c>
      <c r="D111" s="31"/>
      <c r="E111" s="513"/>
      <c r="F111" s="513"/>
      <c r="G111" s="513"/>
      <c r="H111" s="513"/>
      <c r="I111" s="513"/>
      <c r="J111" s="513"/>
      <c r="K111" s="513"/>
      <c r="L111" s="513"/>
      <c r="M111" s="513"/>
      <c r="N111" s="513"/>
      <c r="O111" s="513"/>
      <c r="P111" s="513"/>
      <c r="Q111" s="513"/>
      <c r="R111" s="513"/>
      <c r="S111" s="513"/>
      <c r="T111" s="514"/>
      <c r="U111" s="364" t="s">
        <v>1339</v>
      </c>
      <c r="V111" s="307"/>
      <c r="W111" s="365"/>
      <c r="X111" s="365"/>
      <c r="Y111" s="365"/>
      <c r="Z111" s="484"/>
      <c r="AA111" s="365"/>
      <c r="AB111" s="365"/>
      <c r="AC111" s="527">
        <f>AG19</f>
        <v>2914</v>
      </c>
      <c r="AD111" s="529"/>
      <c r="AE111" s="307" t="s">
        <v>1289</v>
      </c>
      <c r="AF111" s="484"/>
      <c r="AG111" s="484"/>
      <c r="AH111" s="365"/>
      <c r="AI111" s="365"/>
      <c r="AJ111" s="334"/>
      <c r="AK111" s="377"/>
      <c r="AL111" s="283"/>
      <c r="AM111" s="283"/>
      <c r="AN111" s="90"/>
      <c r="AO111" s="24"/>
      <c r="AP111" s="41">
        <f>ROUND(-AC111/$AL$101,0)</f>
        <v>-96</v>
      </c>
      <c r="AQ111" s="53"/>
    </row>
    <row r="112" spans="1:43" ht="16.5" customHeight="1">
      <c r="A112" s="14">
        <v>77</v>
      </c>
      <c r="B112" s="14">
        <v>7102</v>
      </c>
      <c r="C112" s="63" t="s">
        <v>2237</v>
      </c>
      <c r="D112" s="20"/>
      <c r="E112" s="509" t="s">
        <v>2278</v>
      </c>
      <c r="F112" s="509"/>
      <c r="G112" s="509"/>
      <c r="H112" s="509"/>
      <c r="I112" s="509"/>
      <c r="J112" s="509"/>
      <c r="K112" s="509"/>
      <c r="L112" s="509"/>
      <c r="M112" s="510"/>
      <c r="N112" s="307"/>
      <c r="O112" s="365"/>
      <c r="P112" s="365"/>
      <c r="Q112" s="365"/>
      <c r="R112" s="365"/>
      <c r="S112" s="307"/>
      <c r="T112" s="354"/>
      <c r="U112" s="325"/>
      <c r="V112" s="307"/>
      <c r="W112" s="307"/>
      <c r="X112" s="365"/>
      <c r="Y112" s="354"/>
      <c r="Z112" s="307"/>
      <c r="AA112" s="414"/>
      <c r="AB112" s="365"/>
      <c r="AC112" s="532">
        <f aca="true" t="shared" si="3" ref="AC112:AC130">AG40</f>
        <v>50</v>
      </c>
      <c r="AD112" s="532"/>
      <c r="AE112" s="307" t="s">
        <v>954</v>
      </c>
      <c r="AF112" s="365"/>
      <c r="AG112" s="40"/>
      <c r="AH112" s="325"/>
      <c r="AI112" s="55"/>
      <c r="AJ112" s="334"/>
      <c r="AK112" s="377"/>
      <c r="AL112" s="423"/>
      <c r="AM112" s="423"/>
      <c r="AN112" s="423"/>
      <c r="AO112" s="424"/>
      <c r="AP112" s="41">
        <f aca="true" t="shared" si="4" ref="AP112:AP119">ROUND(AC112/$AL$101,0)</f>
        <v>2</v>
      </c>
      <c r="AQ112" s="53"/>
    </row>
    <row r="113" spans="1:43" ht="16.5" customHeight="1">
      <c r="A113" s="14">
        <v>77</v>
      </c>
      <c r="B113" s="14">
        <v>7104</v>
      </c>
      <c r="C113" s="63" t="s">
        <v>2238</v>
      </c>
      <c r="D113" s="28"/>
      <c r="E113" s="511"/>
      <c r="F113" s="511"/>
      <c r="G113" s="511"/>
      <c r="H113" s="511"/>
      <c r="I113" s="511"/>
      <c r="J113" s="511"/>
      <c r="K113" s="511"/>
      <c r="L113" s="511"/>
      <c r="M113" s="512"/>
      <c r="N113" s="307"/>
      <c r="O113" s="365"/>
      <c r="P113" s="365"/>
      <c r="Q113" s="365"/>
      <c r="R113" s="365"/>
      <c r="S113" s="307"/>
      <c r="T113" s="354"/>
      <c r="U113" s="325"/>
      <c r="V113" s="307"/>
      <c r="W113" s="307"/>
      <c r="X113" s="365"/>
      <c r="Y113" s="354"/>
      <c r="Z113" s="307"/>
      <c r="AA113" s="414"/>
      <c r="AB113" s="365"/>
      <c r="AC113" s="532">
        <f t="shared" si="3"/>
        <v>100</v>
      </c>
      <c r="AD113" s="532"/>
      <c r="AE113" s="307" t="s">
        <v>954</v>
      </c>
      <c r="AF113" s="365"/>
      <c r="AG113" s="40"/>
      <c r="AH113" s="325"/>
      <c r="AI113" s="55"/>
      <c r="AJ113" s="334"/>
      <c r="AK113" s="377"/>
      <c r="AL113" s="423"/>
      <c r="AM113" s="423"/>
      <c r="AN113" s="423"/>
      <c r="AO113" s="424"/>
      <c r="AP113" s="41">
        <f t="shared" si="4"/>
        <v>3</v>
      </c>
      <c r="AQ113" s="53"/>
    </row>
    <row r="114" spans="1:43" ht="16.5" customHeight="1">
      <c r="A114" s="14">
        <v>77</v>
      </c>
      <c r="B114" s="14">
        <v>7106</v>
      </c>
      <c r="C114" s="63" t="s">
        <v>2239</v>
      </c>
      <c r="D114" s="28"/>
      <c r="E114" s="511"/>
      <c r="F114" s="511"/>
      <c r="G114" s="511"/>
      <c r="H114" s="511"/>
      <c r="I114" s="511"/>
      <c r="J114" s="511"/>
      <c r="K114" s="511"/>
      <c r="L114" s="511"/>
      <c r="M114" s="512"/>
      <c r="N114" s="307"/>
      <c r="O114" s="365"/>
      <c r="P114" s="365"/>
      <c r="Q114" s="365"/>
      <c r="R114" s="365"/>
      <c r="S114" s="307"/>
      <c r="T114" s="354"/>
      <c r="U114" s="325"/>
      <c r="V114" s="307"/>
      <c r="W114" s="307"/>
      <c r="X114" s="365"/>
      <c r="Y114" s="354"/>
      <c r="Z114" s="307"/>
      <c r="AA114" s="414"/>
      <c r="AB114" s="365"/>
      <c r="AC114" s="532">
        <f t="shared" si="3"/>
        <v>150</v>
      </c>
      <c r="AD114" s="532"/>
      <c r="AE114" s="307" t="s">
        <v>954</v>
      </c>
      <c r="AF114" s="365"/>
      <c r="AG114" s="40"/>
      <c r="AH114" s="325"/>
      <c r="AI114" s="55"/>
      <c r="AJ114" s="334"/>
      <c r="AK114" s="377"/>
      <c r="AL114" s="423"/>
      <c r="AM114" s="423"/>
      <c r="AN114" s="423"/>
      <c r="AO114" s="424"/>
      <c r="AP114" s="41">
        <f t="shared" si="4"/>
        <v>5</v>
      </c>
      <c r="AQ114" s="53"/>
    </row>
    <row r="115" spans="1:43" ht="16.5" customHeight="1">
      <c r="A115" s="14">
        <v>77</v>
      </c>
      <c r="B115" s="14">
        <v>7108</v>
      </c>
      <c r="C115" s="63" t="s">
        <v>2240</v>
      </c>
      <c r="D115" s="28"/>
      <c r="E115" s="30"/>
      <c r="F115" s="10"/>
      <c r="G115" s="10"/>
      <c r="H115" s="283"/>
      <c r="I115" s="283"/>
      <c r="J115" s="283"/>
      <c r="K115" s="283"/>
      <c r="L115" s="283"/>
      <c r="M115" s="284"/>
      <c r="N115" s="307"/>
      <c r="O115" s="365"/>
      <c r="P115" s="365"/>
      <c r="Q115" s="365"/>
      <c r="R115" s="365"/>
      <c r="S115" s="307"/>
      <c r="T115" s="354"/>
      <c r="U115" s="325"/>
      <c r="V115" s="307"/>
      <c r="W115" s="307"/>
      <c r="X115" s="365"/>
      <c r="Y115" s="354"/>
      <c r="Z115" s="307"/>
      <c r="AA115" s="414"/>
      <c r="AB115" s="365"/>
      <c r="AC115" s="532">
        <f t="shared" si="3"/>
        <v>200</v>
      </c>
      <c r="AD115" s="532"/>
      <c r="AE115" s="307" t="s">
        <v>954</v>
      </c>
      <c r="AF115" s="365"/>
      <c r="AG115" s="40"/>
      <c r="AH115" s="325"/>
      <c r="AI115" s="55"/>
      <c r="AJ115" s="534"/>
      <c r="AK115" s="535"/>
      <c r="AL115" s="535"/>
      <c r="AM115" s="535"/>
      <c r="AN115" s="535"/>
      <c r="AO115" s="536"/>
      <c r="AP115" s="41">
        <f t="shared" si="4"/>
        <v>7</v>
      </c>
      <c r="AQ115" s="53"/>
    </row>
    <row r="116" spans="1:43" ht="16.5" customHeight="1">
      <c r="A116" s="14">
        <v>77</v>
      </c>
      <c r="B116" s="14">
        <v>7110</v>
      </c>
      <c r="C116" s="63" t="s">
        <v>2241</v>
      </c>
      <c r="D116" s="28"/>
      <c r="E116" s="30"/>
      <c r="F116" s="10"/>
      <c r="G116" s="10"/>
      <c r="H116" s="283"/>
      <c r="I116" s="283"/>
      <c r="J116" s="283"/>
      <c r="K116" s="283"/>
      <c r="L116" s="283"/>
      <c r="M116" s="284"/>
      <c r="N116" s="307"/>
      <c r="O116" s="365"/>
      <c r="P116" s="365"/>
      <c r="Q116" s="365"/>
      <c r="R116" s="365"/>
      <c r="S116" s="307"/>
      <c r="T116" s="354"/>
      <c r="U116" s="325"/>
      <c r="V116" s="307"/>
      <c r="W116" s="307"/>
      <c r="X116" s="365"/>
      <c r="Y116" s="354"/>
      <c r="Z116" s="307"/>
      <c r="AA116" s="414"/>
      <c r="AB116" s="365"/>
      <c r="AC116" s="532">
        <f t="shared" si="3"/>
        <v>250</v>
      </c>
      <c r="AD116" s="532"/>
      <c r="AE116" s="307" t="s">
        <v>954</v>
      </c>
      <c r="AF116" s="365"/>
      <c r="AG116" s="40"/>
      <c r="AH116" s="325"/>
      <c r="AI116" s="55"/>
      <c r="AJ116" s="534"/>
      <c r="AK116" s="535"/>
      <c r="AL116" s="535"/>
      <c r="AM116" s="535"/>
      <c r="AN116" s="535"/>
      <c r="AO116" s="536"/>
      <c r="AP116" s="41">
        <f t="shared" si="4"/>
        <v>8</v>
      </c>
      <c r="AQ116" s="53"/>
    </row>
    <row r="117" spans="1:43" ht="16.5" customHeight="1">
      <c r="A117" s="14">
        <v>77</v>
      </c>
      <c r="B117" s="14">
        <v>7112</v>
      </c>
      <c r="C117" s="63" t="s">
        <v>2242</v>
      </c>
      <c r="D117" s="28"/>
      <c r="E117" s="30"/>
      <c r="F117" s="10"/>
      <c r="G117" s="10"/>
      <c r="H117" s="283"/>
      <c r="I117" s="283"/>
      <c r="J117" s="283"/>
      <c r="K117" s="283"/>
      <c r="L117" s="283"/>
      <c r="M117" s="284"/>
      <c r="N117" s="307"/>
      <c r="O117" s="365"/>
      <c r="P117" s="365"/>
      <c r="Q117" s="365"/>
      <c r="R117" s="365"/>
      <c r="S117" s="307"/>
      <c r="T117" s="354"/>
      <c r="U117" s="325"/>
      <c r="V117" s="307"/>
      <c r="W117" s="307"/>
      <c r="X117" s="365"/>
      <c r="Y117" s="354"/>
      <c r="Z117" s="307"/>
      <c r="AA117" s="414"/>
      <c r="AB117" s="365"/>
      <c r="AC117" s="532">
        <f t="shared" si="3"/>
        <v>300</v>
      </c>
      <c r="AD117" s="532"/>
      <c r="AE117" s="307" t="s">
        <v>954</v>
      </c>
      <c r="AF117" s="365"/>
      <c r="AG117" s="40"/>
      <c r="AH117" s="325"/>
      <c r="AI117" s="55"/>
      <c r="AJ117" s="57"/>
      <c r="AK117" s="283"/>
      <c r="AL117" s="538"/>
      <c r="AM117" s="588"/>
      <c r="AN117" s="379"/>
      <c r="AO117" s="410"/>
      <c r="AP117" s="41">
        <f t="shared" si="4"/>
        <v>10</v>
      </c>
      <c r="AQ117" s="53"/>
    </row>
    <row r="118" spans="1:43" ht="16.5" customHeight="1">
      <c r="A118" s="14">
        <v>77</v>
      </c>
      <c r="B118" s="14">
        <v>7114</v>
      </c>
      <c r="C118" s="63" t="s">
        <v>2243</v>
      </c>
      <c r="D118" s="28"/>
      <c r="E118" s="30"/>
      <c r="F118" s="10"/>
      <c r="G118" s="10"/>
      <c r="H118" s="283"/>
      <c r="I118" s="283"/>
      <c r="J118" s="283"/>
      <c r="K118" s="283"/>
      <c r="L118" s="283"/>
      <c r="M118" s="284"/>
      <c r="N118" s="307"/>
      <c r="O118" s="365"/>
      <c r="P118" s="365"/>
      <c r="Q118" s="365"/>
      <c r="R118" s="365"/>
      <c r="S118" s="307"/>
      <c r="T118" s="354"/>
      <c r="U118" s="325"/>
      <c r="V118" s="307"/>
      <c r="W118" s="307"/>
      <c r="X118" s="365"/>
      <c r="Y118" s="354"/>
      <c r="Z118" s="307"/>
      <c r="AA118" s="414"/>
      <c r="AB118" s="365"/>
      <c r="AC118" s="532">
        <f t="shared" si="3"/>
        <v>350</v>
      </c>
      <c r="AD118" s="532"/>
      <c r="AE118" s="307" t="s">
        <v>954</v>
      </c>
      <c r="AF118" s="365"/>
      <c r="AG118" s="40"/>
      <c r="AH118" s="325"/>
      <c r="AI118" s="55"/>
      <c r="AJ118" s="334"/>
      <c r="AK118" s="377"/>
      <c r="AL118" s="423"/>
      <c r="AM118" s="423"/>
      <c r="AN118" s="423"/>
      <c r="AO118" s="424"/>
      <c r="AP118" s="41">
        <f t="shared" si="4"/>
        <v>12</v>
      </c>
      <c r="AQ118" s="53"/>
    </row>
    <row r="119" spans="1:43" ht="16.5" customHeight="1">
      <c r="A119" s="14">
        <v>77</v>
      </c>
      <c r="B119" s="14">
        <v>7116</v>
      </c>
      <c r="C119" s="63" t="s">
        <v>2244</v>
      </c>
      <c r="D119" s="28"/>
      <c r="E119" s="30"/>
      <c r="F119" s="10"/>
      <c r="G119" s="10"/>
      <c r="H119" s="283"/>
      <c r="I119" s="283"/>
      <c r="J119" s="283"/>
      <c r="K119" s="283"/>
      <c r="L119" s="283"/>
      <c r="M119" s="284"/>
      <c r="N119" s="307"/>
      <c r="O119" s="365"/>
      <c r="P119" s="365"/>
      <c r="Q119" s="365"/>
      <c r="R119" s="365"/>
      <c r="S119" s="307"/>
      <c r="T119" s="354"/>
      <c r="U119" s="325"/>
      <c r="V119" s="307"/>
      <c r="W119" s="307"/>
      <c r="X119" s="365"/>
      <c r="Y119" s="354"/>
      <c r="Z119" s="307"/>
      <c r="AA119" s="414"/>
      <c r="AB119" s="365"/>
      <c r="AC119" s="532">
        <f t="shared" si="3"/>
        <v>400</v>
      </c>
      <c r="AD119" s="532"/>
      <c r="AE119" s="307" t="s">
        <v>954</v>
      </c>
      <c r="AF119" s="365"/>
      <c r="AG119" s="40"/>
      <c r="AH119" s="325"/>
      <c r="AI119" s="55"/>
      <c r="AJ119" s="334"/>
      <c r="AK119" s="377"/>
      <c r="AL119" s="423"/>
      <c r="AM119" s="423"/>
      <c r="AN119" s="423"/>
      <c r="AO119" s="424"/>
      <c r="AP119" s="41">
        <f t="shared" si="4"/>
        <v>13</v>
      </c>
      <c r="AQ119" s="53"/>
    </row>
    <row r="120" spans="1:43" ht="16.5" customHeight="1">
      <c r="A120" s="14">
        <v>77</v>
      </c>
      <c r="B120" s="14">
        <v>7118</v>
      </c>
      <c r="C120" s="63" t="s">
        <v>2245</v>
      </c>
      <c r="D120" s="28"/>
      <c r="E120" s="30"/>
      <c r="F120" s="10"/>
      <c r="G120" s="10"/>
      <c r="H120" s="283"/>
      <c r="I120" s="283"/>
      <c r="J120" s="283"/>
      <c r="K120" s="283"/>
      <c r="L120" s="283"/>
      <c r="M120" s="284"/>
      <c r="N120" s="307"/>
      <c r="O120" s="365"/>
      <c r="P120" s="365"/>
      <c r="Q120" s="365"/>
      <c r="R120" s="365"/>
      <c r="S120" s="307"/>
      <c r="T120" s="354"/>
      <c r="U120" s="325"/>
      <c r="V120" s="307"/>
      <c r="W120" s="307"/>
      <c r="X120" s="365"/>
      <c r="Y120" s="354"/>
      <c r="Z120" s="307"/>
      <c r="AA120" s="414"/>
      <c r="AB120" s="365"/>
      <c r="AC120" s="532">
        <f t="shared" si="3"/>
        <v>450</v>
      </c>
      <c r="AD120" s="532"/>
      <c r="AE120" s="307" t="s">
        <v>954</v>
      </c>
      <c r="AF120" s="365"/>
      <c r="AG120" s="40"/>
      <c r="AH120" s="325"/>
      <c r="AI120" s="55"/>
      <c r="AJ120" s="334"/>
      <c r="AK120" s="377"/>
      <c r="AL120" s="423"/>
      <c r="AM120" s="423"/>
      <c r="AN120" s="423"/>
      <c r="AO120" s="424"/>
      <c r="AP120" s="41">
        <f aca="true" t="shared" si="5" ref="AP120:AP130">ROUND(AC120/$AL$101,0)</f>
        <v>15</v>
      </c>
      <c r="AQ120" s="53"/>
    </row>
    <row r="121" spans="1:43" ht="16.5" customHeight="1">
      <c r="A121" s="14">
        <v>77</v>
      </c>
      <c r="B121" s="14">
        <v>7120</v>
      </c>
      <c r="C121" s="63" t="s">
        <v>2246</v>
      </c>
      <c r="D121" s="28"/>
      <c r="E121" s="30"/>
      <c r="F121" s="10"/>
      <c r="G121" s="10"/>
      <c r="H121" s="283"/>
      <c r="I121" s="283"/>
      <c r="J121" s="283"/>
      <c r="K121" s="283"/>
      <c r="L121" s="283"/>
      <c r="M121" s="284"/>
      <c r="N121" s="307"/>
      <c r="O121" s="365"/>
      <c r="P121" s="365"/>
      <c r="Q121" s="365"/>
      <c r="R121" s="365"/>
      <c r="S121" s="307"/>
      <c r="T121" s="354"/>
      <c r="U121" s="325"/>
      <c r="V121" s="307"/>
      <c r="W121" s="307"/>
      <c r="X121" s="365"/>
      <c r="Y121" s="354"/>
      <c r="Z121" s="307"/>
      <c r="AA121" s="414"/>
      <c r="AB121" s="365"/>
      <c r="AC121" s="532">
        <f t="shared" si="3"/>
        <v>500</v>
      </c>
      <c r="AD121" s="532"/>
      <c r="AE121" s="307" t="s">
        <v>954</v>
      </c>
      <c r="AF121" s="365"/>
      <c r="AG121" s="40"/>
      <c r="AH121" s="325"/>
      <c r="AI121" s="55"/>
      <c r="AJ121" s="334"/>
      <c r="AK121" s="377"/>
      <c r="AL121" s="423"/>
      <c r="AM121" s="423"/>
      <c r="AN121" s="423"/>
      <c r="AO121" s="424"/>
      <c r="AP121" s="41">
        <f t="shared" si="5"/>
        <v>16</v>
      </c>
      <c r="AQ121" s="53"/>
    </row>
    <row r="122" spans="1:43" ht="16.5" customHeight="1">
      <c r="A122" s="14">
        <v>77</v>
      </c>
      <c r="B122" s="14">
        <v>7122</v>
      </c>
      <c r="C122" s="63" t="s">
        <v>2247</v>
      </c>
      <c r="D122" s="28"/>
      <c r="E122" s="30"/>
      <c r="F122" s="10"/>
      <c r="G122" s="10"/>
      <c r="H122" s="283"/>
      <c r="I122" s="283"/>
      <c r="J122" s="283"/>
      <c r="K122" s="283"/>
      <c r="L122" s="283"/>
      <c r="M122" s="284"/>
      <c r="N122" s="307"/>
      <c r="O122" s="365"/>
      <c r="P122" s="365"/>
      <c r="Q122" s="365"/>
      <c r="R122" s="365"/>
      <c r="S122" s="307"/>
      <c r="T122" s="354"/>
      <c r="U122" s="325"/>
      <c r="V122" s="307"/>
      <c r="W122" s="307"/>
      <c r="X122" s="365"/>
      <c r="Y122" s="354"/>
      <c r="Z122" s="307"/>
      <c r="AA122" s="414"/>
      <c r="AB122" s="365"/>
      <c r="AC122" s="532">
        <f t="shared" si="3"/>
        <v>550</v>
      </c>
      <c r="AD122" s="532"/>
      <c r="AE122" s="307" t="s">
        <v>954</v>
      </c>
      <c r="AF122" s="365"/>
      <c r="AG122" s="40"/>
      <c r="AH122" s="325"/>
      <c r="AI122" s="55"/>
      <c r="AJ122" s="334"/>
      <c r="AK122" s="377"/>
      <c r="AL122" s="423"/>
      <c r="AM122" s="423"/>
      <c r="AN122" s="423"/>
      <c r="AO122" s="424"/>
      <c r="AP122" s="41">
        <f t="shared" si="5"/>
        <v>18</v>
      </c>
      <c r="AQ122" s="53"/>
    </row>
    <row r="123" spans="1:43" ht="16.5" customHeight="1">
      <c r="A123" s="14">
        <v>77</v>
      </c>
      <c r="B123" s="14">
        <v>7124</v>
      </c>
      <c r="C123" s="63" t="s">
        <v>2248</v>
      </c>
      <c r="D123" s="28"/>
      <c r="E123" s="30"/>
      <c r="F123" s="10"/>
      <c r="G123" s="10"/>
      <c r="H123" s="283"/>
      <c r="I123" s="283"/>
      <c r="J123" s="283"/>
      <c r="K123" s="283"/>
      <c r="L123" s="283"/>
      <c r="M123" s="284"/>
      <c r="N123" s="307"/>
      <c r="O123" s="365"/>
      <c r="P123" s="365"/>
      <c r="Q123" s="365"/>
      <c r="R123" s="365"/>
      <c r="S123" s="307"/>
      <c r="T123" s="354"/>
      <c r="U123" s="325"/>
      <c r="V123" s="307"/>
      <c r="W123" s="307"/>
      <c r="X123" s="365"/>
      <c r="Y123" s="354"/>
      <c r="Z123" s="307"/>
      <c r="AA123" s="414"/>
      <c r="AB123" s="365"/>
      <c r="AC123" s="532">
        <f t="shared" si="3"/>
        <v>600</v>
      </c>
      <c r="AD123" s="532"/>
      <c r="AE123" s="307" t="s">
        <v>954</v>
      </c>
      <c r="AF123" s="365"/>
      <c r="AG123" s="40"/>
      <c r="AH123" s="325"/>
      <c r="AI123" s="55"/>
      <c r="AJ123" s="334"/>
      <c r="AK123" s="377"/>
      <c r="AL123" s="423"/>
      <c r="AM123" s="423"/>
      <c r="AN123" s="423"/>
      <c r="AO123" s="424"/>
      <c r="AP123" s="41">
        <f t="shared" si="5"/>
        <v>20</v>
      </c>
      <c r="AQ123" s="53"/>
    </row>
    <row r="124" spans="1:43" ht="16.5" customHeight="1">
      <c r="A124" s="14">
        <v>77</v>
      </c>
      <c r="B124" s="14">
        <v>7126</v>
      </c>
      <c r="C124" s="63" t="s">
        <v>2249</v>
      </c>
      <c r="D124" s="28"/>
      <c r="E124" s="30"/>
      <c r="F124" s="10"/>
      <c r="G124" s="10"/>
      <c r="H124" s="283"/>
      <c r="I124" s="283"/>
      <c r="J124" s="283"/>
      <c r="K124" s="283"/>
      <c r="L124" s="283"/>
      <c r="M124" s="284"/>
      <c r="N124" s="307"/>
      <c r="O124" s="365"/>
      <c r="P124" s="365"/>
      <c r="Q124" s="365"/>
      <c r="R124" s="365"/>
      <c r="S124" s="307"/>
      <c r="T124" s="354"/>
      <c r="U124" s="325"/>
      <c r="V124" s="307"/>
      <c r="W124" s="307"/>
      <c r="X124" s="365"/>
      <c r="Y124" s="354"/>
      <c r="Z124" s="307"/>
      <c r="AA124" s="414"/>
      <c r="AB124" s="365"/>
      <c r="AC124" s="532">
        <f t="shared" si="3"/>
        <v>650</v>
      </c>
      <c r="AD124" s="532"/>
      <c r="AE124" s="307" t="s">
        <v>954</v>
      </c>
      <c r="AF124" s="365"/>
      <c r="AG124" s="40"/>
      <c r="AH124" s="325"/>
      <c r="AI124" s="55"/>
      <c r="AJ124" s="334"/>
      <c r="AK124" s="377"/>
      <c r="AL124" s="423"/>
      <c r="AM124" s="423"/>
      <c r="AN124" s="423"/>
      <c r="AO124" s="424"/>
      <c r="AP124" s="41">
        <f t="shared" si="5"/>
        <v>21</v>
      </c>
      <c r="AQ124" s="53"/>
    </row>
    <row r="125" spans="1:43" ht="16.5" customHeight="1">
      <c r="A125" s="14">
        <v>77</v>
      </c>
      <c r="B125" s="14">
        <v>7128</v>
      </c>
      <c r="C125" s="63" t="s">
        <v>2250</v>
      </c>
      <c r="D125" s="28"/>
      <c r="E125" s="30"/>
      <c r="F125" s="10"/>
      <c r="G125" s="10"/>
      <c r="H125" s="283"/>
      <c r="I125" s="283"/>
      <c r="J125" s="283"/>
      <c r="K125" s="283"/>
      <c r="L125" s="283"/>
      <c r="M125" s="284"/>
      <c r="N125" s="307"/>
      <c r="O125" s="365"/>
      <c r="P125" s="365"/>
      <c r="Q125" s="365"/>
      <c r="R125" s="365"/>
      <c r="S125" s="307"/>
      <c r="T125" s="354"/>
      <c r="U125" s="325"/>
      <c r="V125" s="307"/>
      <c r="W125" s="307"/>
      <c r="X125" s="365"/>
      <c r="Y125" s="354"/>
      <c r="Z125" s="307"/>
      <c r="AA125" s="414"/>
      <c r="AB125" s="365"/>
      <c r="AC125" s="532">
        <f t="shared" si="3"/>
        <v>700</v>
      </c>
      <c r="AD125" s="532"/>
      <c r="AE125" s="307" t="s">
        <v>954</v>
      </c>
      <c r="AF125" s="365"/>
      <c r="AG125" s="40"/>
      <c r="AH125" s="325"/>
      <c r="AI125" s="55"/>
      <c r="AJ125" s="334"/>
      <c r="AK125" s="377"/>
      <c r="AL125" s="423"/>
      <c r="AM125" s="423"/>
      <c r="AN125" s="423"/>
      <c r="AO125" s="424"/>
      <c r="AP125" s="41">
        <f t="shared" si="5"/>
        <v>23</v>
      </c>
      <c r="AQ125" s="53"/>
    </row>
    <row r="126" spans="1:43" ht="16.5" customHeight="1">
      <c r="A126" s="14">
        <v>77</v>
      </c>
      <c r="B126" s="14">
        <v>7130</v>
      </c>
      <c r="C126" s="63" t="s">
        <v>2251</v>
      </c>
      <c r="D126" s="28"/>
      <c r="E126" s="30"/>
      <c r="F126" s="10"/>
      <c r="G126" s="10"/>
      <c r="H126" s="283"/>
      <c r="I126" s="283"/>
      <c r="J126" s="283"/>
      <c r="K126" s="283"/>
      <c r="L126" s="283"/>
      <c r="M126" s="284"/>
      <c r="N126" s="307"/>
      <c r="O126" s="365"/>
      <c r="P126" s="365"/>
      <c r="Q126" s="365"/>
      <c r="R126" s="365"/>
      <c r="S126" s="307"/>
      <c r="T126" s="354"/>
      <c r="U126" s="325"/>
      <c r="V126" s="307"/>
      <c r="W126" s="307"/>
      <c r="X126" s="365"/>
      <c r="Y126" s="354"/>
      <c r="Z126" s="307"/>
      <c r="AA126" s="414"/>
      <c r="AB126" s="365"/>
      <c r="AC126" s="532">
        <f t="shared" si="3"/>
        <v>750</v>
      </c>
      <c r="AD126" s="532"/>
      <c r="AE126" s="307" t="s">
        <v>954</v>
      </c>
      <c r="AF126" s="365"/>
      <c r="AG126" s="40"/>
      <c r="AH126" s="325"/>
      <c r="AI126" s="55"/>
      <c r="AJ126" s="334"/>
      <c r="AK126" s="377"/>
      <c r="AL126" s="423"/>
      <c r="AM126" s="423"/>
      <c r="AN126" s="423"/>
      <c r="AO126" s="424"/>
      <c r="AP126" s="41">
        <f t="shared" si="5"/>
        <v>25</v>
      </c>
      <c r="AQ126" s="53"/>
    </row>
    <row r="127" spans="1:43" ht="16.5" customHeight="1">
      <c r="A127" s="14">
        <v>77</v>
      </c>
      <c r="B127" s="14">
        <v>7132</v>
      </c>
      <c r="C127" s="63" t="s">
        <v>2252</v>
      </c>
      <c r="D127" s="28"/>
      <c r="E127" s="30"/>
      <c r="F127" s="10"/>
      <c r="G127" s="10"/>
      <c r="H127" s="283"/>
      <c r="I127" s="283"/>
      <c r="J127" s="283"/>
      <c r="K127" s="283"/>
      <c r="L127" s="283"/>
      <c r="M127" s="284"/>
      <c r="N127" s="307"/>
      <c r="O127" s="365"/>
      <c r="P127" s="365"/>
      <c r="Q127" s="365"/>
      <c r="R127" s="365"/>
      <c r="S127" s="307"/>
      <c r="T127" s="354"/>
      <c r="U127" s="325"/>
      <c r="V127" s="307"/>
      <c r="W127" s="307"/>
      <c r="X127" s="365"/>
      <c r="Y127" s="354"/>
      <c r="Z127" s="307"/>
      <c r="AA127" s="414"/>
      <c r="AB127" s="365"/>
      <c r="AC127" s="532">
        <f t="shared" si="3"/>
        <v>800</v>
      </c>
      <c r="AD127" s="532"/>
      <c r="AE127" s="307" t="s">
        <v>954</v>
      </c>
      <c r="AF127" s="365"/>
      <c r="AG127" s="40"/>
      <c r="AH127" s="325"/>
      <c r="AI127" s="55"/>
      <c r="AJ127" s="334"/>
      <c r="AK127" s="377"/>
      <c r="AL127" s="423"/>
      <c r="AM127" s="423"/>
      <c r="AN127" s="423"/>
      <c r="AO127" s="424"/>
      <c r="AP127" s="41">
        <f t="shared" si="5"/>
        <v>26</v>
      </c>
      <c r="AQ127" s="53"/>
    </row>
    <row r="128" spans="1:43" ht="16.5" customHeight="1">
      <c r="A128" s="14">
        <v>77</v>
      </c>
      <c r="B128" s="14">
        <v>7134</v>
      </c>
      <c r="C128" s="63" t="s">
        <v>2253</v>
      </c>
      <c r="D128" s="28"/>
      <c r="E128" s="30"/>
      <c r="F128" s="10"/>
      <c r="G128" s="10"/>
      <c r="H128" s="283"/>
      <c r="I128" s="283"/>
      <c r="J128" s="283"/>
      <c r="K128" s="283"/>
      <c r="L128" s="283"/>
      <c r="M128" s="284"/>
      <c r="N128" s="307"/>
      <c r="O128" s="365"/>
      <c r="P128" s="365"/>
      <c r="Q128" s="365"/>
      <c r="R128" s="365"/>
      <c r="S128" s="307"/>
      <c r="T128" s="354"/>
      <c r="U128" s="325"/>
      <c r="V128" s="307"/>
      <c r="W128" s="307"/>
      <c r="X128" s="365"/>
      <c r="Y128" s="354"/>
      <c r="Z128" s="307"/>
      <c r="AA128" s="414"/>
      <c r="AB128" s="365"/>
      <c r="AC128" s="532">
        <f t="shared" si="3"/>
        <v>850</v>
      </c>
      <c r="AD128" s="532"/>
      <c r="AE128" s="307" t="s">
        <v>954</v>
      </c>
      <c r="AF128" s="365"/>
      <c r="AG128" s="40"/>
      <c r="AH128" s="325"/>
      <c r="AI128" s="55"/>
      <c r="AJ128" s="334"/>
      <c r="AK128" s="377"/>
      <c r="AL128" s="423"/>
      <c r="AM128" s="423"/>
      <c r="AN128" s="423"/>
      <c r="AO128" s="424"/>
      <c r="AP128" s="41">
        <f t="shared" si="5"/>
        <v>28</v>
      </c>
      <c r="AQ128" s="53"/>
    </row>
    <row r="129" spans="1:43" ht="16.5" customHeight="1">
      <c r="A129" s="14">
        <v>77</v>
      </c>
      <c r="B129" s="14">
        <v>7136</v>
      </c>
      <c r="C129" s="63" t="s">
        <v>2254</v>
      </c>
      <c r="D129" s="28"/>
      <c r="E129" s="30"/>
      <c r="F129" s="10"/>
      <c r="G129" s="10"/>
      <c r="H129" s="283"/>
      <c r="I129" s="283"/>
      <c r="J129" s="283"/>
      <c r="K129" s="283"/>
      <c r="L129" s="283"/>
      <c r="M129" s="284"/>
      <c r="N129" s="307"/>
      <c r="O129" s="365"/>
      <c r="P129" s="365"/>
      <c r="Q129" s="365"/>
      <c r="R129" s="365"/>
      <c r="S129" s="307"/>
      <c r="T129" s="354"/>
      <c r="U129" s="325"/>
      <c r="V129" s="307"/>
      <c r="W129" s="307"/>
      <c r="X129" s="365"/>
      <c r="Y129" s="354"/>
      <c r="Z129" s="307"/>
      <c r="AA129" s="414"/>
      <c r="AB129" s="365"/>
      <c r="AC129" s="532">
        <f t="shared" si="3"/>
        <v>900</v>
      </c>
      <c r="AD129" s="532"/>
      <c r="AE129" s="307" t="s">
        <v>954</v>
      </c>
      <c r="AF129" s="365"/>
      <c r="AG129" s="40"/>
      <c r="AH129" s="325"/>
      <c r="AI129" s="55"/>
      <c r="AJ129" s="334"/>
      <c r="AK129" s="377"/>
      <c r="AL129" s="423"/>
      <c r="AM129" s="423"/>
      <c r="AN129" s="423"/>
      <c r="AO129" s="424"/>
      <c r="AP129" s="41">
        <f t="shared" si="5"/>
        <v>30</v>
      </c>
      <c r="AQ129" s="53"/>
    </row>
    <row r="130" spans="1:43" ht="16.5" customHeight="1">
      <c r="A130" s="14">
        <v>77</v>
      </c>
      <c r="B130" s="14">
        <v>7138</v>
      </c>
      <c r="C130" s="63" t="s">
        <v>2255</v>
      </c>
      <c r="D130" s="28"/>
      <c r="E130" s="30"/>
      <c r="F130" s="10"/>
      <c r="G130" s="10"/>
      <c r="H130" s="283"/>
      <c r="I130" s="283"/>
      <c r="J130" s="283"/>
      <c r="K130" s="283"/>
      <c r="L130" s="283"/>
      <c r="M130" s="284"/>
      <c r="N130" s="307"/>
      <c r="O130" s="365"/>
      <c r="P130" s="365"/>
      <c r="Q130" s="365"/>
      <c r="R130" s="365"/>
      <c r="S130" s="307"/>
      <c r="T130" s="354"/>
      <c r="U130" s="325"/>
      <c r="V130" s="307"/>
      <c r="W130" s="307"/>
      <c r="X130" s="365"/>
      <c r="Y130" s="354"/>
      <c r="Z130" s="307"/>
      <c r="AA130" s="414"/>
      <c r="AB130" s="365"/>
      <c r="AC130" s="532">
        <f t="shared" si="3"/>
        <v>950</v>
      </c>
      <c r="AD130" s="532"/>
      <c r="AE130" s="307" t="s">
        <v>954</v>
      </c>
      <c r="AF130" s="365"/>
      <c r="AG130" s="40"/>
      <c r="AH130" s="325"/>
      <c r="AI130" s="55"/>
      <c r="AJ130" s="334"/>
      <c r="AK130" s="377"/>
      <c r="AL130" s="423"/>
      <c r="AM130" s="423"/>
      <c r="AN130" s="423"/>
      <c r="AO130" s="424"/>
      <c r="AP130" s="41">
        <f t="shared" si="5"/>
        <v>31</v>
      </c>
      <c r="AQ130" s="53"/>
    </row>
    <row r="131" spans="1:43" ht="16.5" customHeight="1">
      <c r="A131" s="14">
        <v>77</v>
      </c>
      <c r="B131" s="14">
        <v>7140</v>
      </c>
      <c r="C131" s="63" t="s">
        <v>2256</v>
      </c>
      <c r="D131" s="304"/>
      <c r="E131" s="32"/>
      <c r="F131" s="305"/>
      <c r="G131" s="305"/>
      <c r="H131" s="25"/>
      <c r="I131" s="25"/>
      <c r="J131" s="25"/>
      <c r="K131" s="25"/>
      <c r="L131" s="25"/>
      <c r="M131" s="54"/>
      <c r="N131" s="307"/>
      <c r="O131" s="365"/>
      <c r="P131" s="365"/>
      <c r="Q131" s="365"/>
      <c r="R131" s="365"/>
      <c r="S131" s="307"/>
      <c r="T131" s="354"/>
      <c r="U131" s="325"/>
      <c r="V131" s="307"/>
      <c r="W131" s="307"/>
      <c r="X131" s="365"/>
      <c r="Y131" s="354"/>
      <c r="Z131" s="307"/>
      <c r="AA131" s="414"/>
      <c r="AB131" s="532">
        <f>AG59</f>
        <v>1000</v>
      </c>
      <c r="AC131" s="532"/>
      <c r="AD131" s="532"/>
      <c r="AE131" s="307" t="s">
        <v>954</v>
      </c>
      <c r="AF131" s="365"/>
      <c r="AG131" s="40"/>
      <c r="AH131" s="325"/>
      <c r="AI131" s="55"/>
      <c r="AJ131" s="334"/>
      <c r="AK131" s="377"/>
      <c r="AL131" s="423"/>
      <c r="AM131" s="423"/>
      <c r="AN131" s="423"/>
      <c r="AO131" s="424"/>
      <c r="AP131" s="41">
        <f>ROUND(AB131/$AL$101,0)</f>
        <v>33</v>
      </c>
      <c r="AQ131" s="53"/>
    </row>
    <row r="132" spans="1:43" ht="16.5" customHeight="1">
      <c r="A132" s="14">
        <v>77</v>
      </c>
      <c r="B132" s="15">
        <v>8012</v>
      </c>
      <c r="C132" s="80" t="s">
        <v>2257</v>
      </c>
      <c r="D132" s="521" t="s">
        <v>2277</v>
      </c>
      <c r="E132" s="509"/>
      <c r="F132" s="509"/>
      <c r="G132" s="509"/>
      <c r="H132" s="510"/>
      <c r="I132" s="43" t="s">
        <v>1335</v>
      </c>
      <c r="J132" s="21"/>
      <c r="K132" s="21"/>
      <c r="L132" s="21"/>
      <c r="M132" s="2"/>
      <c r="N132" s="21"/>
      <c r="O132" s="19"/>
      <c r="P132" s="43"/>
      <c r="Q132" s="21"/>
      <c r="R132" s="21"/>
      <c r="S132" s="2"/>
      <c r="T132" s="19"/>
      <c r="U132" s="307"/>
      <c r="V132" s="307"/>
      <c r="W132" s="307"/>
      <c r="X132" s="307"/>
      <c r="Y132" s="307"/>
      <c r="Z132" s="307"/>
      <c r="AA132" s="307"/>
      <c r="AB132" s="307"/>
      <c r="AC132" s="307"/>
      <c r="AD132" s="307"/>
      <c r="AE132" s="307"/>
      <c r="AF132" s="307"/>
      <c r="AG132" s="307"/>
      <c r="AH132" s="307"/>
      <c r="AI132" s="27"/>
      <c r="AJ132" s="28"/>
      <c r="AK132" s="283"/>
      <c r="AL132" s="90"/>
      <c r="AM132" s="283"/>
      <c r="AN132" s="91"/>
      <c r="AO132" s="199"/>
      <c r="AP132" s="41">
        <f>ROUND(ROUND(K133*$R$136,0)/$AL$101,0)</f>
        <v>307</v>
      </c>
      <c r="AQ132" s="53"/>
    </row>
    <row r="133" spans="1:43" ht="16.5" customHeight="1">
      <c r="A133" s="14">
        <v>77</v>
      </c>
      <c r="B133" s="15">
        <v>8014</v>
      </c>
      <c r="C133" s="80" t="s">
        <v>2258</v>
      </c>
      <c r="D133" s="522"/>
      <c r="E133" s="511"/>
      <c r="F133" s="511"/>
      <c r="G133" s="511"/>
      <c r="H133" s="512"/>
      <c r="I133" s="57"/>
      <c r="J133" s="283"/>
      <c r="K133" s="537">
        <f>N6</f>
        <v>13341</v>
      </c>
      <c r="L133" s="537"/>
      <c r="M133" s="10" t="s">
        <v>1249</v>
      </c>
      <c r="N133" s="283"/>
      <c r="O133" s="421"/>
      <c r="P133" s="57"/>
      <c r="Q133" s="283"/>
      <c r="R133" s="283"/>
      <c r="S133" s="10"/>
      <c r="T133" s="421"/>
      <c r="U133" s="365" t="s">
        <v>1488</v>
      </c>
      <c r="V133" s="365"/>
      <c r="W133" s="365"/>
      <c r="X133" s="365"/>
      <c r="Y133" s="365"/>
      <c r="Z133" s="365"/>
      <c r="AA133" s="365"/>
      <c r="AB133" s="365"/>
      <c r="AC133" s="365"/>
      <c r="AD133" s="365" t="s">
        <v>568</v>
      </c>
      <c r="AE133" s="530">
        <f>$AE$6</f>
        <v>0.7</v>
      </c>
      <c r="AF133" s="530"/>
      <c r="AG133" s="414"/>
      <c r="AH133" s="307"/>
      <c r="AI133" s="27"/>
      <c r="AJ133" s="410"/>
      <c r="AK133" s="410"/>
      <c r="AL133" s="410"/>
      <c r="AM133" s="410"/>
      <c r="AN133" s="410"/>
      <c r="AO133" s="410"/>
      <c r="AP133" s="41">
        <f>ROUND(ROUND(ROUND(K133*$R$136,0)*AE133,0)/$AL$101,0)</f>
        <v>215</v>
      </c>
      <c r="AQ133" s="53"/>
    </row>
    <row r="134" spans="1:43" ht="16.5" customHeight="1">
      <c r="A134" s="14">
        <v>77</v>
      </c>
      <c r="B134" s="15">
        <v>8022</v>
      </c>
      <c r="C134" s="80" t="s">
        <v>2259</v>
      </c>
      <c r="D134" s="303"/>
      <c r="E134" s="405"/>
      <c r="F134" s="405"/>
      <c r="G134" s="405"/>
      <c r="H134" s="406"/>
      <c r="I134" s="43" t="s">
        <v>1336</v>
      </c>
      <c r="J134" s="21"/>
      <c r="K134" s="21"/>
      <c r="L134" s="21"/>
      <c r="M134" s="5"/>
      <c r="N134" s="21"/>
      <c r="O134" s="19"/>
      <c r="P134" s="534" t="s">
        <v>488</v>
      </c>
      <c r="Q134" s="535"/>
      <c r="R134" s="535"/>
      <c r="S134" s="535"/>
      <c r="T134" s="536"/>
      <c r="U134" s="484"/>
      <c r="V134" s="484"/>
      <c r="W134" s="484"/>
      <c r="X134" s="484"/>
      <c r="Y134" s="484"/>
      <c r="Z134" s="484"/>
      <c r="AA134" s="484"/>
      <c r="AB134" s="484"/>
      <c r="AC134" s="484"/>
      <c r="AD134" s="484"/>
      <c r="AE134" s="484"/>
      <c r="AF134" s="484"/>
      <c r="AG134" s="307"/>
      <c r="AH134" s="307"/>
      <c r="AI134" s="27"/>
      <c r="AJ134" s="410"/>
      <c r="AK134" s="410"/>
      <c r="AL134" s="410"/>
      <c r="AM134" s="410"/>
      <c r="AN134" s="410"/>
      <c r="AO134" s="410"/>
      <c r="AP134" s="41">
        <f>ROUND(ROUND(K135*$R$136,0)/$AL$101,0)</f>
        <v>421</v>
      </c>
      <c r="AQ134" s="53"/>
    </row>
    <row r="135" spans="1:43" ht="16.5" customHeight="1">
      <c r="A135" s="14">
        <v>77</v>
      </c>
      <c r="B135" s="15">
        <v>8024</v>
      </c>
      <c r="C135" s="80" t="s">
        <v>2260</v>
      </c>
      <c r="D135" s="303"/>
      <c r="E135" s="405"/>
      <c r="F135" s="405"/>
      <c r="G135" s="405"/>
      <c r="H135" s="406"/>
      <c r="I135" s="57"/>
      <c r="J135" s="283"/>
      <c r="K135" s="537">
        <f>N8</f>
        <v>18268</v>
      </c>
      <c r="L135" s="537"/>
      <c r="M135" s="10" t="s">
        <v>1249</v>
      </c>
      <c r="N135" s="283"/>
      <c r="O135" s="412"/>
      <c r="P135" s="534"/>
      <c r="Q135" s="535"/>
      <c r="R135" s="535"/>
      <c r="S135" s="535"/>
      <c r="T135" s="536"/>
      <c r="U135" s="365" t="s">
        <v>1488</v>
      </c>
      <c r="V135" s="365"/>
      <c r="W135" s="365"/>
      <c r="X135" s="365"/>
      <c r="Y135" s="365"/>
      <c r="Z135" s="365"/>
      <c r="AA135" s="365"/>
      <c r="AB135" s="365"/>
      <c r="AC135" s="365"/>
      <c r="AD135" s="365" t="s">
        <v>568</v>
      </c>
      <c r="AE135" s="530">
        <f>$AE$6</f>
        <v>0.7</v>
      </c>
      <c r="AF135" s="530"/>
      <c r="AG135" s="414"/>
      <c r="AH135" s="307"/>
      <c r="AI135" s="27"/>
      <c r="AJ135" s="410"/>
      <c r="AK135" s="410"/>
      <c r="AL135" s="410"/>
      <c r="AM135" s="410"/>
      <c r="AN135" s="410"/>
      <c r="AO135" s="410"/>
      <c r="AP135" s="41">
        <f>ROUND(ROUND(ROUND(K135*$R$136,0)*AE135,0)/$AL$101,0)</f>
        <v>294</v>
      </c>
      <c r="AQ135" s="53"/>
    </row>
    <row r="136" spans="1:43" ht="16.5" customHeight="1">
      <c r="A136" s="14">
        <v>77</v>
      </c>
      <c r="B136" s="15">
        <v>8032</v>
      </c>
      <c r="C136" s="80" t="s">
        <v>2261</v>
      </c>
      <c r="D136" s="404"/>
      <c r="E136" s="405"/>
      <c r="F136" s="405"/>
      <c r="G136" s="405"/>
      <c r="H136" s="406"/>
      <c r="I136" s="43" t="s">
        <v>1337</v>
      </c>
      <c r="J136" s="21"/>
      <c r="K136" s="21"/>
      <c r="L136" s="21"/>
      <c r="M136" s="5"/>
      <c r="N136" s="21"/>
      <c r="O136" s="19"/>
      <c r="P136" s="357"/>
      <c r="Q136" s="13" t="s">
        <v>461</v>
      </c>
      <c r="R136" s="583">
        <f>R69</f>
        <v>0.7</v>
      </c>
      <c r="S136" s="583"/>
      <c r="T136" s="24"/>
      <c r="U136" s="484"/>
      <c r="V136" s="484"/>
      <c r="W136" s="484"/>
      <c r="X136" s="484"/>
      <c r="Y136" s="484"/>
      <c r="Z136" s="484"/>
      <c r="AA136" s="484"/>
      <c r="AB136" s="484"/>
      <c r="AC136" s="484"/>
      <c r="AD136" s="484"/>
      <c r="AE136" s="484"/>
      <c r="AF136" s="484"/>
      <c r="AG136" s="307"/>
      <c r="AH136" s="307"/>
      <c r="AI136" s="27"/>
      <c r="AJ136" s="159"/>
      <c r="AK136" s="423"/>
      <c r="AL136" s="451"/>
      <c r="AM136" s="451"/>
      <c r="AN136" s="451"/>
      <c r="AO136" s="447"/>
      <c r="AP136" s="41">
        <f>ROUND(ROUND(K137*$R$136,0)/$AL$101,0)</f>
        <v>582</v>
      </c>
      <c r="AQ136" s="53"/>
    </row>
    <row r="137" spans="1:43" ht="16.5" customHeight="1">
      <c r="A137" s="14">
        <v>77</v>
      </c>
      <c r="B137" s="15">
        <v>8034</v>
      </c>
      <c r="C137" s="80" t="s">
        <v>2262</v>
      </c>
      <c r="D137" s="404"/>
      <c r="E137" s="405"/>
      <c r="F137" s="405"/>
      <c r="G137" s="405"/>
      <c r="H137" s="406"/>
      <c r="I137" s="57"/>
      <c r="J137" s="283"/>
      <c r="K137" s="537">
        <f>N10</f>
        <v>25274</v>
      </c>
      <c r="L137" s="537"/>
      <c r="M137" s="10" t="s">
        <v>1249</v>
      </c>
      <c r="N137" s="283"/>
      <c r="O137" s="412"/>
      <c r="P137" s="422"/>
      <c r="Q137" s="420"/>
      <c r="R137" s="420"/>
      <c r="S137" s="420"/>
      <c r="T137" s="421"/>
      <c r="U137" s="365" t="s">
        <v>1488</v>
      </c>
      <c r="V137" s="365"/>
      <c r="W137" s="365"/>
      <c r="X137" s="365"/>
      <c r="Y137" s="365"/>
      <c r="Z137" s="365"/>
      <c r="AA137" s="365"/>
      <c r="AB137" s="365"/>
      <c r="AC137" s="365"/>
      <c r="AD137" s="365" t="s">
        <v>568</v>
      </c>
      <c r="AE137" s="530">
        <f>$AE$6</f>
        <v>0.7</v>
      </c>
      <c r="AF137" s="530"/>
      <c r="AG137" s="414"/>
      <c r="AH137" s="307"/>
      <c r="AI137" s="27"/>
      <c r="AJ137" s="159"/>
      <c r="AK137" s="423"/>
      <c r="AL137" s="451"/>
      <c r="AM137" s="451"/>
      <c r="AN137" s="451"/>
      <c r="AO137" s="447"/>
      <c r="AP137" s="41">
        <f>ROUND(ROUND(ROUND(K137*$R$136,0)*AE137,0)/$AL$101,0)</f>
        <v>407</v>
      </c>
      <c r="AQ137" s="53"/>
    </row>
    <row r="138" spans="1:43" ht="16.5" customHeight="1">
      <c r="A138" s="14">
        <v>77</v>
      </c>
      <c r="B138" s="15">
        <v>8042</v>
      </c>
      <c r="C138" s="80" t="s">
        <v>2263</v>
      </c>
      <c r="D138" s="86"/>
      <c r="E138" s="87"/>
      <c r="F138" s="432"/>
      <c r="G138" s="283"/>
      <c r="H138" s="284"/>
      <c r="I138" s="43" t="s">
        <v>1338</v>
      </c>
      <c r="J138" s="21"/>
      <c r="K138" s="21"/>
      <c r="L138" s="21"/>
      <c r="M138" s="5"/>
      <c r="N138" s="21"/>
      <c r="O138" s="19"/>
      <c r="P138" s="419"/>
      <c r="Q138" s="420"/>
      <c r="R138" s="420"/>
      <c r="S138" s="10"/>
      <c r="T138" s="24"/>
      <c r="U138" s="307"/>
      <c r="V138" s="307"/>
      <c r="W138" s="307"/>
      <c r="X138" s="307"/>
      <c r="Y138" s="307"/>
      <c r="Z138" s="307"/>
      <c r="AA138" s="307"/>
      <c r="AB138" s="307"/>
      <c r="AC138" s="307"/>
      <c r="AD138" s="307"/>
      <c r="AE138" s="307"/>
      <c r="AF138" s="307"/>
      <c r="AG138" s="307"/>
      <c r="AH138" s="307"/>
      <c r="AI138" s="27"/>
      <c r="AJ138" s="159"/>
      <c r="AK138" s="10"/>
      <c r="AL138" s="283"/>
      <c r="AM138" s="10"/>
      <c r="AN138" s="10"/>
      <c r="AO138" s="24"/>
      <c r="AP138" s="41">
        <f>ROUND(ROUND(K139*$R$136,0)/$AL$101,0)</f>
        <v>657</v>
      </c>
      <c r="AQ138" s="53"/>
    </row>
    <row r="139" spans="1:43" ht="16.5" customHeight="1">
      <c r="A139" s="14">
        <v>77</v>
      </c>
      <c r="B139" s="15">
        <v>8044</v>
      </c>
      <c r="C139" s="80" t="s">
        <v>2264</v>
      </c>
      <c r="D139" s="86"/>
      <c r="E139" s="87"/>
      <c r="F139" s="432"/>
      <c r="G139" s="283"/>
      <c r="H139" s="284"/>
      <c r="I139" s="57"/>
      <c r="J139" s="283"/>
      <c r="K139" s="537">
        <f>N12</f>
        <v>28531</v>
      </c>
      <c r="L139" s="537"/>
      <c r="M139" s="10" t="s">
        <v>1249</v>
      </c>
      <c r="N139" s="283"/>
      <c r="O139" s="412"/>
      <c r="P139" s="127"/>
      <c r="Q139" s="377"/>
      <c r="R139" s="379"/>
      <c r="S139" s="10"/>
      <c r="T139" s="421"/>
      <c r="U139" s="365" t="s">
        <v>1488</v>
      </c>
      <c r="V139" s="365"/>
      <c r="W139" s="365"/>
      <c r="X139" s="365"/>
      <c r="Y139" s="365"/>
      <c r="Z139" s="365"/>
      <c r="AA139" s="365"/>
      <c r="AB139" s="365"/>
      <c r="AC139" s="365"/>
      <c r="AD139" s="365" t="s">
        <v>568</v>
      </c>
      <c r="AE139" s="530">
        <f>$AE$6</f>
        <v>0.7</v>
      </c>
      <c r="AF139" s="530"/>
      <c r="AG139" s="414"/>
      <c r="AH139" s="307"/>
      <c r="AI139" s="27"/>
      <c r="AJ139" s="159"/>
      <c r="AK139" s="10"/>
      <c r="AL139" s="283"/>
      <c r="AM139" s="10"/>
      <c r="AN139" s="10"/>
      <c r="AO139" s="24"/>
      <c r="AP139" s="41">
        <f>ROUND(ROUND(ROUND(K139*$R$136,0)*AE139,0)/$AL$101,0)</f>
        <v>460</v>
      </c>
      <c r="AQ139" s="53"/>
    </row>
    <row r="140" spans="1:43" ht="16.5" customHeight="1">
      <c r="A140" s="14">
        <v>77</v>
      </c>
      <c r="B140" s="15">
        <v>8052</v>
      </c>
      <c r="C140" s="80" t="s">
        <v>2265</v>
      </c>
      <c r="D140" s="303"/>
      <c r="E140" s="405"/>
      <c r="F140" s="405"/>
      <c r="G140" s="405"/>
      <c r="H140" s="406"/>
      <c r="I140" s="43" t="s">
        <v>1339</v>
      </c>
      <c r="J140" s="21"/>
      <c r="K140" s="21"/>
      <c r="L140" s="21"/>
      <c r="M140" s="5"/>
      <c r="N140" s="21"/>
      <c r="O140" s="19"/>
      <c r="P140" s="57"/>
      <c r="Q140" s="283"/>
      <c r="R140" s="283"/>
      <c r="S140" s="10"/>
      <c r="T140" s="24"/>
      <c r="U140" s="307"/>
      <c r="V140" s="307"/>
      <c r="W140" s="307"/>
      <c r="X140" s="307"/>
      <c r="Y140" s="307"/>
      <c r="Z140" s="307"/>
      <c r="AA140" s="307"/>
      <c r="AB140" s="307"/>
      <c r="AC140" s="307"/>
      <c r="AD140" s="307"/>
      <c r="AE140" s="307"/>
      <c r="AF140" s="307"/>
      <c r="AG140" s="307"/>
      <c r="AH140" s="307"/>
      <c r="AI140" s="27"/>
      <c r="AJ140" s="159"/>
      <c r="AK140" s="283"/>
      <c r="AL140" s="283"/>
      <c r="AM140" s="283"/>
      <c r="AN140" s="92"/>
      <c r="AO140" s="295"/>
      <c r="AP140" s="41">
        <f>ROUND(ROUND(K141*$R$136,0)/$AL$101,0)</f>
        <v>740</v>
      </c>
      <c r="AQ140" s="53"/>
    </row>
    <row r="141" spans="1:43" ht="16.5" customHeight="1">
      <c r="A141" s="14">
        <v>77</v>
      </c>
      <c r="B141" s="15">
        <v>8054</v>
      </c>
      <c r="C141" s="80" t="s">
        <v>2266</v>
      </c>
      <c r="D141" s="31"/>
      <c r="E141" s="36"/>
      <c r="F141" s="36"/>
      <c r="G141" s="36"/>
      <c r="H141" s="104"/>
      <c r="I141" s="57"/>
      <c r="J141" s="283"/>
      <c r="K141" s="537">
        <f>N14</f>
        <v>32141</v>
      </c>
      <c r="L141" s="537"/>
      <c r="M141" s="10" t="s">
        <v>1249</v>
      </c>
      <c r="N141" s="10"/>
      <c r="O141" s="412"/>
      <c r="P141" s="57"/>
      <c r="Q141" s="283"/>
      <c r="R141" s="283"/>
      <c r="S141" s="10"/>
      <c r="T141" s="412"/>
      <c r="U141" s="365" t="s">
        <v>1488</v>
      </c>
      <c r="V141" s="365"/>
      <c r="W141" s="365"/>
      <c r="X141" s="365"/>
      <c r="Y141" s="365"/>
      <c r="Z141" s="365"/>
      <c r="AA141" s="365"/>
      <c r="AB141" s="365"/>
      <c r="AC141" s="365"/>
      <c r="AD141" s="365" t="s">
        <v>568</v>
      </c>
      <c r="AE141" s="530">
        <f>$AE$6</f>
        <v>0.7</v>
      </c>
      <c r="AF141" s="530"/>
      <c r="AG141" s="414"/>
      <c r="AH141" s="414"/>
      <c r="AI141" s="27"/>
      <c r="AJ141" s="159"/>
      <c r="AK141" s="283"/>
      <c r="AL141" s="283"/>
      <c r="AM141" s="283"/>
      <c r="AN141" s="92"/>
      <c r="AO141" s="295"/>
      <c r="AP141" s="41">
        <f>ROUND(ROUND(ROUND(K141*$R$136,0)*AE141,0)/$AL$101,0)</f>
        <v>518</v>
      </c>
      <c r="AQ141" s="53"/>
    </row>
    <row r="142" spans="1:43" ht="16.5" customHeight="1">
      <c r="A142" s="14">
        <v>77</v>
      </c>
      <c r="B142" s="15">
        <v>9012</v>
      </c>
      <c r="C142" s="80" t="s">
        <v>2267</v>
      </c>
      <c r="D142" s="521" t="s">
        <v>2277</v>
      </c>
      <c r="E142" s="509"/>
      <c r="F142" s="509"/>
      <c r="G142" s="509"/>
      <c r="H142" s="510"/>
      <c r="I142" s="43" t="s">
        <v>1335</v>
      </c>
      <c r="J142" s="21"/>
      <c r="K142" s="21"/>
      <c r="L142" s="21"/>
      <c r="M142" s="2"/>
      <c r="N142" s="21"/>
      <c r="O142" s="19"/>
      <c r="P142" s="43"/>
      <c r="Q142" s="21"/>
      <c r="R142" s="21"/>
      <c r="S142" s="486"/>
      <c r="T142" s="24"/>
      <c r="U142" s="487"/>
      <c r="V142" s="487"/>
      <c r="W142" s="487"/>
      <c r="X142" s="487"/>
      <c r="Y142" s="487"/>
      <c r="Z142" s="487"/>
      <c r="AA142" s="487"/>
      <c r="AB142" s="487"/>
      <c r="AC142" s="487"/>
      <c r="AD142" s="487"/>
      <c r="AE142" s="487"/>
      <c r="AF142" s="487"/>
      <c r="AG142" s="307"/>
      <c r="AH142" s="307"/>
      <c r="AI142" s="27"/>
      <c r="AJ142" s="28"/>
      <c r="AK142" s="283"/>
      <c r="AL142" s="90"/>
      <c r="AM142" s="283"/>
      <c r="AN142" s="91"/>
      <c r="AO142" s="199"/>
      <c r="AP142" s="41">
        <f>ROUND(ROUND(K143*$R$146,0)/$AL$101,0)</f>
        <v>307</v>
      </c>
      <c r="AQ142" s="53"/>
    </row>
    <row r="143" spans="1:43" ht="16.5" customHeight="1">
      <c r="A143" s="14">
        <v>77</v>
      </c>
      <c r="B143" s="15">
        <v>9014</v>
      </c>
      <c r="C143" s="80" t="s">
        <v>2268</v>
      </c>
      <c r="D143" s="522"/>
      <c r="E143" s="511"/>
      <c r="F143" s="511"/>
      <c r="G143" s="511"/>
      <c r="H143" s="512"/>
      <c r="I143" s="57"/>
      <c r="J143" s="283"/>
      <c r="K143" s="537">
        <f>N6</f>
        <v>13341</v>
      </c>
      <c r="L143" s="537"/>
      <c r="M143" s="10" t="s">
        <v>1249</v>
      </c>
      <c r="N143" s="283"/>
      <c r="O143" s="421"/>
      <c r="P143" s="57"/>
      <c r="Q143" s="283"/>
      <c r="R143" s="283"/>
      <c r="S143" s="451"/>
      <c r="T143" s="421"/>
      <c r="U143" s="365" t="s">
        <v>1488</v>
      </c>
      <c r="V143" s="365"/>
      <c r="W143" s="365"/>
      <c r="X143" s="365"/>
      <c r="Y143" s="365"/>
      <c r="Z143" s="365"/>
      <c r="AA143" s="365"/>
      <c r="AB143" s="365"/>
      <c r="AC143" s="365"/>
      <c r="AD143" s="365" t="s">
        <v>568</v>
      </c>
      <c r="AE143" s="530">
        <f>$AE$6</f>
        <v>0.7</v>
      </c>
      <c r="AF143" s="530"/>
      <c r="AG143" s="414"/>
      <c r="AH143" s="307"/>
      <c r="AI143" s="27"/>
      <c r="AJ143" s="28"/>
      <c r="AK143" s="283"/>
      <c r="AL143" s="90"/>
      <c r="AM143" s="283"/>
      <c r="AN143" s="91"/>
      <c r="AO143" s="199"/>
      <c r="AP143" s="41">
        <f>ROUND(ROUND(ROUND(K143*$R$146,0)*AE143,0)/$AL$101,0)</f>
        <v>215</v>
      </c>
      <c r="AQ143" s="53"/>
    </row>
    <row r="144" spans="1:43" ht="16.5" customHeight="1">
      <c r="A144" s="14">
        <v>77</v>
      </c>
      <c r="B144" s="15">
        <v>9022</v>
      </c>
      <c r="C144" s="80" t="s">
        <v>2269</v>
      </c>
      <c r="D144" s="303"/>
      <c r="E144" s="405"/>
      <c r="F144" s="405"/>
      <c r="G144" s="405"/>
      <c r="H144" s="406"/>
      <c r="I144" s="43" t="s">
        <v>1336</v>
      </c>
      <c r="J144" s="21"/>
      <c r="K144" s="21"/>
      <c r="L144" s="21"/>
      <c r="M144" s="5"/>
      <c r="N144" s="21"/>
      <c r="O144" s="19"/>
      <c r="P144" s="534" t="s">
        <v>608</v>
      </c>
      <c r="Q144" s="535"/>
      <c r="R144" s="535"/>
      <c r="S144" s="535"/>
      <c r="T144" s="625"/>
      <c r="U144" s="488"/>
      <c r="V144" s="488"/>
      <c r="W144" s="488"/>
      <c r="X144" s="488"/>
      <c r="Y144" s="488"/>
      <c r="Z144" s="488"/>
      <c r="AA144" s="488"/>
      <c r="AB144" s="488"/>
      <c r="AC144" s="488"/>
      <c r="AD144" s="488"/>
      <c r="AE144" s="488"/>
      <c r="AF144" s="488"/>
      <c r="AG144" s="307"/>
      <c r="AH144" s="307"/>
      <c r="AI144" s="27"/>
      <c r="AJ144" s="159"/>
      <c r="AK144" s="375"/>
      <c r="AL144" s="275"/>
      <c r="AM144" s="451"/>
      <c r="AN144" s="451"/>
      <c r="AO144" s="447"/>
      <c r="AP144" s="41">
        <f>ROUND(ROUND(K145*$R$146,0)/$AL$101,0)</f>
        <v>421</v>
      </c>
      <c r="AQ144" s="53"/>
    </row>
    <row r="145" spans="1:43" ht="16.5" customHeight="1">
      <c r="A145" s="14">
        <v>77</v>
      </c>
      <c r="B145" s="15">
        <v>9024</v>
      </c>
      <c r="C145" s="80" t="s">
        <v>2270</v>
      </c>
      <c r="D145" s="303"/>
      <c r="E145" s="405"/>
      <c r="F145" s="405"/>
      <c r="G145" s="405"/>
      <c r="H145" s="406"/>
      <c r="I145" s="57"/>
      <c r="J145" s="283"/>
      <c r="K145" s="537">
        <f>N8</f>
        <v>18268</v>
      </c>
      <c r="L145" s="537"/>
      <c r="M145" s="10" t="s">
        <v>1249</v>
      </c>
      <c r="N145" s="283"/>
      <c r="O145" s="421"/>
      <c r="P145" s="534"/>
      <c r="Q145" s="535"/>
      <c r="R145" s="535"/>
      <c r="S145" s="535"/>
      <c r="T145" s="625"/>
      <c r="U145" s="365" t="s">
        <v>1488</v>
      </c>
      <c r="V145" s="365"/>
      <c r="W145" s="365"/>
      <c r="X145" s="365"/>
      <c r="Y145" s="365"/>
      <c r="Z145" s="365"/>
      <c r="AA145" s="365"/>
      <c r="AB145" s="365"/>
      <c r="AC145" s="365"/>
      <c r="AD145" s="365" t="s">
        <v>568</v>
      </c>
      <c r="AE145" s="530">
        <f>$AE$6</f>
        <v>0.7</v>
      </c>
      <c r="AF145" s="530"/>
      <c r="AG145" s="414"/>
      <c r="AH145" s="307"/>
      <c r="AI145" s="27"/>
      <c r="AJ145" s="159"/>
      <c r="AK145" s="375"/>
      <c r="AL145" s="275"/>
      <c r="AM145" s="451"/>
      <c r="AN145" s="451"/>
      <c r="AO145" s="447"/>
      <c r="AP145" s="41">
        <f>ROUND(ROUND(ROUND(K145*$R$146,0)*AE145,0)/$AL$101,0)</f>
        <v>294</v>
      </c>
      <c r="AQ145" s="53"/>
    </row>
    <row r="146" spans="1:43" ht="16.5" customHeight="1">
      <c r="A146" s="14">
        <v>77</v>
      </c>
      <c r="B146" s="15">
        <v>9032</v>
      </c>
      <c r="C146" s="80" t="s">
        <v>2271</v>
      </c>
      <c r="D146" s="404"/>
      <c r="E146" s="405"/>
      <c r="F146" s="405"/>
      <c r="G146" s="405"/>
      <c r="H146" s="406"/>
      <c r="I146" s="43" t="s">
        <v>1337</v>
      </c>
      <c r="J146" s="21"/>
      <c r="K146" s="21"/>
      <c r="L146" s="21"/>
      <c r="M146" s="5"/>
      <c r="N146" s="21"/>
      <c r="O146" s="19"/>
      <c r="P146" s="374"/>
      <c r="Q146" s="13" t="s">
        <v>461</v>
      </c>
      <c r="R146" s="583">
        <f>R85</f>
        <v>0.7</v>
      </c>
      <c r="S146" s="583"/>
      <c r="T146" s="24"/>
      <c r="U146" s="488"/>
      <c r="V146" s="488"/>
      <c r="W146" s="488"/>
      <c r="X146" s="488"/>
      <c r="Y146" s="488"/>
      <c r="Z146" s="488"/>
      <c r="AA146" s="488"/>
      <c r="AB146" s="488"/>
      <c r="AC146" s="488"/>
      <c r="AD146" s="488"/>
      <c r="AE146" s="488"/>
      <c r="AF146" s="488"/>
      <c r="AG146" s="307"/>
      <c r="AH146" s="307"/>
      <c r="AI146" s="27"/>
      <c r="AJ146" s="159"/>
      <c r="AK146" s="375"/>
      <c r="AL146" s="451"/>
      <c r="AM146" s="451"/>
      <c r="AN146" s="451"/>
      <c r="AO146" s="447"/>
      <c r="AP146" s="41">
        <f>ROUND(ROUND(K147*$R$146,0)/$AL$101,0)</f>
        <v>582</v>
      </c>
      <c r="AQ146" s="53"/>
    </row>
    <row r="147" spans="1:43" ht="16.5" customHeight="1">
      <c r="A147" s="14">
        <v>77</v>
      </c>
      <c r="B147" s="15">
        <v>9034</v>
      </c>
      <c r="C147" s="80" t="s">
        <v>2272</v>
      </c>
      <c r="D147" s="404"/>
      <c r="E147" s="405"/>
      <c r="F147" s="405"/>
      <c r="G147" s="405"/>
      <c r="H147" s="406"/>
      <c r="I147" s="57"/>
      <c r="J147" s="283"/>
      <c r="K147" s="537">
        <f>N10</f>
        <v>25274</v>
      </c>
      <c r="L147" s="537"/>
      <c r="M147" s="10" t="s">
        <v>1249</v>
      </c>
      <c r="N147" s="283"/>
      <c r="O147" s="421"/>
      <c r="P147" s="419"/>
      <c r="Q147" s="420"/>
      <c r="R147" s="420"/>
      <c r="S147" s="457"/>
      <c r="T147" s="421"/>
      <c r="U147" s="365" t="s">
        <v>1488</v>
      </c>
      <c r="V147" s="365"/>
      <c r="W147" s="365"/>
      <c r="X147" s="365"/>
      <c r="Y147" s="365"/>
      <c r="Z147" s="365"/>
      <c r="AA147" s="365"/>
      <c r="AB147" s="365"/>
      <c r="AC147" s="365"/>
      <c r="AD147" s="365" t="s">
        <v>568</v>
      </c>
      <c r="AE147" s="530">
        <f>$AE$6</f>
        <v>0.7</v>
      </c>
      <c r="AF147" s="530"/>
      <c r="AG147" s="414"/>
      <c r="AH147" s="307"/>
      <c r="AI147" s="27"/>
      <c r="AJ147" s="159"/>
      <c r="AK147" s="375"/>
      <c r="AL147" s="451"/>
      <c r="AM147" s="451"/>
      <c r="AN147" s="451"/>
      <c r="AO147" s="447"/>
      <c r="AP147" s="41">
        <f>ROUND(ROUND(ROUND(K147*$R$146,0)*AE147,0)/$AL$101,0)</f>
        <v>407</v>
      </c>
      <c r="AQ147" s="53"/>
    </row>
    <row r="148" spans="1:43" ht="16.5" customHeight="1">
      <c r="A148" s="14">
        <v>77</v>
      </c>
      <c r="B148" s="15">
        <v>9042</v>
      </c>
      <c r="C148" s="80" t="s">
        <v>2273</v>
      </c>
      <c r="D148" s="86"/>
      <c r="E148" s="87"/>
      <c r="F148" s="432"/>
      <c r="G148" s="10"/>
      <c r="H148" s="24"/>
      <c r="I148" s="43" t="s">
        <v>1338</v>
      </c>
      <c r="J148" s="21"/>
      <c r="K148" s="21"/>
      <c r="L148" s="21"/>
      <c r="M148" s="5"/>
      <c r="N148" s="21"/>
      <c r="O148" s="19"/>
      <c r="P148" s="419"/>
      <c r="Q148" s="420"/>
      <c r="R148" s="420"/>
      <c r="S148" s="10"/>
      <c r="T148" s="24"/>
      <c r="U148" s="307"/>
      <c r="V148" s="307"/>
      <c r="W148" s="307"/>
      <c r="X148" s="307"/>
      <c r="Y148" s="307"/>
      <c r="Z148" s="307"/>
      <c r="AA148" s="307"/>
      <c r="AB148" s="307"/>
      <c r="AC148" s="307"/>
      <c r="AD148" s="307"/>
      <c r="AE148" s="307"/>
      <c r="AF148" s="307"/>
      <c r="AG148" s="307"/>
      <c r="AH148" s="307"/>
      <c r="AI148" s="27"/>
      <c r="AJ148" s="159"/>
      <c r="AK148" s="10"/>
      <c r="AL148" s="283"/>
      <c r="AM148" s="10"/>
      <c r="AN148" s="10"/>
      <c r="AO148" s="24"/>
      <c r="AP148" s="41">
        <f>ROUND(ROUND(K149*$R$146,0)/$AL$101,0)</f>
        <v>657</v>
      </c>
      <c r="AQ148" s="53"/>
    </row>
    <row r="149" spans="1:43" ht="16.5" customHeight="1">
      <c r="A149" s="14">
        <v>77</v>
      </c>
      <c r="B149" s="15">
        <v>9044</v>
      </c>
      <c r="C149" s="80" t="s">
        <v>2274</v>
      </c>
      <c r="D149" s="86"/>
      <c r="E149" s="87"/>
      <c r="F149" s="432"/>
      <c r="G149" s="10"/>
      <c r="H149" s="24"/>
      <c r="I149" s="57"/>
      <c r="J149" s="283"/>
      <c r="K149" s="537">
        <f>N12</f>
        <v>28531</v>
      </c>
      <c r="L149" s="537"/>
      <c r="M149" s="10" t="s">
        <v>1249</v>
      </c>
      <c r="N149" s="283"/>
      <c r="O149" s="421"/>
      <c r="P149" s="127"/>
      <c r="Q149" s="377"/>
      <c r="R149" s="379"/>
      <c r="S149" s="10"/>
      <c r="T149" s="421"/>
      <c r="U149" s="365" t="s">
        <v>1488</v>
      </c>
      <c r="V149" s="365"/>
      <c r="W149" s="365"/>
      <c r="X149" s="365"/>
      <c r="Y149" s="365"/>
      <c r="Z149" s="365"/>
      <c r="AA149" s="365"/>
      <c r="AB149" s="365"/>
      <c r="AC149" s="365"/>
      <c r="AD149" s="365" t="s">
        <v>568</v>
      </c>
      <c r="AE149" s="530">
        <f>$AE$6</f>
        <v>0.7</v>
      </c>
      <c r="AF149" s="530"/>
      <c r="AG149" s="414"/>
      <c r="AH149" s="307"/>
      <c r="AI149" s="27"/>
      <c r="AJ149" s="159"/>
      <c r="AK149" s="10"/>
      <c r="AL149" s="283"/>
      <c r="AM149" s="10"/>
      <c r="AN149" s="10"/>
      <c r="AO149" s="24"/>
      <c r="AP149" s="41">
        <f>ROUND(ROUND(ROUND(K149*$R$146,0)*AE149,0)/$AL$101,0)</f>
        <v>460</v>
      </c>
      <c r="AQ149" s="53"/>
    </row>
    <row r="150" spans="1:43" ht="16.5" customHeight="1">
      <c r="A150" s="14">
        <v>77</v>
      </c>
      <c r="B150" s="15">
        <v>9052</v>
      </c>
      <c r="C150" s="80" t="s">
        <v>2275</v>
      </c>
      <c r="D150" s="303"/>
      <c r="E150" s="405"/>
      <c r="F150" s="405"/>
      <c r="G150" s="405"/>
      <c r="H150" s="406"/>
      <c r="I150" s="43" t="s">
        <v>1339</v>
      </c>
      <c r="J150" s="21"/>
      <c r="K150" s="21"/>
      <c r="L150" s="21"/>
      <c r="M150" s="5"/>
      <c r="N150" s="21"/>
      <c r="O150" s="19"/>
      <c r="P150" s="57"/>
      <c r="Q150" s="283"/>
      <c r="R150" s="283"/>
      <c r="S150" s="10"/>
      <c r="T150" s="24"/>
      <c r="U150" s="307"/>
      <c r="V150" s="307"/>
      <c r="W150" s="307"/>
      <c r="X150" s="307"/>
      <c r="Y150" s="307"/>
      <c r="Z150" s="307"/>
      <c r="AA150" s="307"/>
      <c r="AB150" s="307"/>
      <c r="AC150" s="307"/>
      <c r="AD150" s="307"/>
      <c r="AE150" s="307"/>
      <c r="AF150" s="307"/>
      <c r="AG150" s="307"/>
      <c r="AH150" s="307"/>
      <c r="AI150" s="27"/>
      <c r="AJ150" s="159"/>
      <c r="AK150" s="283"/>
      <c r="AL150" s="283"/>
      <c r="AM150" s="283"/>
      <c r="AN150" s="92"/>
      <c r="AO150" s="295"/>
      <c r="AP150" s="41">
        <f>ROUND(ROUND(K151*$R$146,0)/$AL$101,0)</f>
        <v>740</v>
      </c>
      <c r="AQ150" s="53"/>
    </row>
    <row r="151" spans="1:43" ht="16.5" customHeight="1">
      <c r="A151" s="14">
        <v>77</v>
      </c>
      <c r="B151" s="15">
        <v>9054</v>
      </c>
      <c r="C151" s="80" t="s">
        <v>2276</v>
      </c>
      <c r="D151" s="209"/>
      <c r="E151" s="210"/>
      <c r="F151" s="435"/>
      <c r="G151" s="305"/>
      <c r="H151" s="26"/>
      <c r="I151" s="44"/>
      <c r="J151" s="25"/>
      <c r="K151" s="528">
        <f>N14</f>
        <v>32141</v>
      </c>
      <c r="L151" s="528"/>
      <c r="M151" s="305" t="s">
        <v>1249</v>
      </c>
      <c r="N151" s="25"/>
      <c r="O151" s="412"/>
      <c r="P151" s="335"/>
      <c r="Q151" s="372"/>
      <c r="R151" s="381"/>
      <c r="S151" s="305"/>
      <c r="T151" s="412"/>
      <c r="U151" s="365" t="s">
        <v>1488</v>
      </c>
      <c r="V151" s="365"/>
      <c r="W151" s="365"/>
      <c r="X151" s="365"/>
      <c r="Y151" s="365"/>
      <c r="Z151" s="365"/>
      <c r="AA151" s="365"/>
      <c r="AB151" s="365"/>
      <c r="AC151" s="365"/>
      <c r="AD151" s="365" t="s">
        <v>568</v>
      </c>
      <c r="AE151" s="530">
        <f>$AE$6</f>
        <v>0.7</v>
      </c>
      <c r="AF151" s="530"/>
      <c r="AG151" s="414"/>
      <c r="AH151" s="307"/>
      <c r="AI151" s="27"/>
      <c r="AJ151" s="176"/>
      <c r="AK151" s="305"/>
      <c r="AL151" s="25"/>
      <c r="AM151" s="305"/>
      <c r="AN151" s="305"/>
      <c r="AO151" s="26"/>
      <c r="AP151" s="41">
        <f>ROUND(ROUND(ROUND(K151*$R$146,0)*AE151,0)/$AL$101,0)</f>
        <v>518</v>
      </c>
      <c r="AQ151" s="61"/>
    </row>
    <row r="152" spans="1:43" ht="16.5" customHeight="1">
      <c r="A152" s="205"/>
      <c r="B152" s="205"/>
      <c r="C152" s="206"/>
      <c r="D152" s="30"/>
      <c r="E152" s="405"/>
      <c r="F152" s="405"/>
      <c r="G152" s="405"/>
      <c r="H152" s="405"/>
      <c r="I152" s="283"/>
      <c r="J152" s="283"/>
      <c r="K152" s="283"/>
      <c r="L152" s="12"/>
      <c r="M152" s="283"/>
      <c r="N152" s="380"/>
      <c r="O152" s="380"/>
      <c r="P152" s="10"/>
      <c r="Q152" s="10"/>
      <c r="R152" s="10"/>
      <c r="S152" s="12"/>
      <c r="T152" s="283"/>
      <c r="U152" s="283"/>
      <c r="V152" s="283"/>
      <c r="W152" s="283"/>
      <c r="X152" s="10"/>
      <c r="Y152" s="10"/>
      <c r="Z152" s="10"/>
      <c r="AA152" s="10"/>
      <c r="AB152" s="10"/>
      <c r="AC152" s="10"/>
      <c r="AD152" s="10"/>
      <c r="AE152" s="10"/>
      <c r="AF152" s="10"/>
      <c r="AG152" s="10"/>
      <c r="AH152" s="10"/>
      <c r="AI152" s="10"/>
      <c r="AJ152" s="10"/>
      <c r="AK152" s="283"/>
      <c r="AL152" s="283"/>
      <c r="AM152" s="92"/>
      <c r="AN152" s="177"/>
      <c r="AO152" s="283"/>
      <c r="AP152" s="207"/>
      <c r="AQ152" s="10"/>
    </row>
  </sheetData>
  <sheetProtection/>
  <mergeCells count="152">
    <mergeCell ref="AJ38:AK38"/>
    <mergeCell ref="AJ39:AK39"/>
    <mergeCell ref="AC125:AD125"/>
    <mergeCell ref="AC126:AD126"/>
    <mergeCell ref="AC121:AD121"/>
    <mergeCell ref="AC122:AD122"/>
    <mergeCell ref="AC123:AD123"/>
    <mergeCell ref="AC124:AD124"/>
    <mergeCell ref="AC117:AD117"/>
    <mergeCell ref="AC118:AD118"/>
    <mergeCell ref="AG54:AH54"/>
    <mergeCell ref="AG55:AH55"/>
    <mergeCell ref="AG49:AH49"/>
    <mergeCell ref="AJ115:AO116"/>
    <mergeCell ref="AJ99:AO100"/>
    <mergeCell ref="AL101:AM101"/>
    <mergeCell ref="AE102:AF102"/>
    <mergeCell ref="AC113:AD113"/>
    <mergeCell ref="AG45:AH45"/>
    <mergeCell ref="AG46:AH46"/>
    <mergeCell ref="AG56:AH56"/>
    <mergeCell ref="AG57:AH57"/>
    <mergeCell ref="AG58:AH58"/>
    <mergeCell ref="AG59:AH59"/>
    <mergeCell ref="L104:N104"/>
    <mergeCell ref="AL117:AM117"/>
    <mergeCell ref="K68:M68"/>
    <mergeCell ref="K86:M86"/>
    <mergeCell ref="K88:M88"/>
    <mergeCell ref="L98:N98"/>
    <mergeCell ref="K84:M84"/>
    <mergeCell ref="K141:L141"/>
    <mergeCell ref="K135:L135"/>
    <mergeCell ref="K133:L133"/>
    <mergeCell ref="AE139:AF139"/>
    <mergeCell ref="E112:M114"/>
    <mergeCell ref="AE68:AF68"/>
    <mergeCell ref="D132:H133"/>
    <mergeCell ref="L100:N100"/>
    <mergeCell ref="K90:M90"/>
    <mergeCell ref="AE104:AF104"/>
    <mergeCell ref="K72:M72"/>
    <mergeCell ref="K74:M74"/>
    <mergeCell ref="AE72:AF72"/>
    <mergeCell ref="AE74:AF74"/>
    <mergeCell ref="AE133:AF133"/>
    <mergeCell ref="L102:N102"/>
    <mergeCell ref="E107:T111"/>
    <mergeCell ref="K151:L151"/>
    <mergeCell ref="K137:L137"/>
    <mergeCell ref="K139:L139"/>
    <mergeCell ref="R136:S136"/>
    <mergeCell ref="K145:L145"/>
    <mergeCell ref="K147:L147"/>
    <mergeCell ref="K149:L149"/>
    <mergeCell ref="R146:S146"/>
    <mergeCell ref="P144:T145"/>
    <mergeCell ref="K143:L143"/>
    <mergeCell ref="AE149:AF149"/>
    <mergeCell ref="AE151:AF151"/>
    <mergeCell ref="AE141:AF141"/>
    <mergeCell ref="AE143:AF143"/>
    <mergeCell ref="AE145:AF145"/>
    <mergeCell ref="AE147:AF147"/>
    <mergeCell ref="AE137:AF137"/>
    <mergeCell ref="AE135:AF135"/>
    <mergeCell ref="P134:T135"/>
    <mergeCell ref="E20:T24"/>
    <mergeCell ref="K66:M66"/>
    <mergeCell ref="AE6:AF6"/>
    <mergeCell ref="AE8:AF8"/>
    <mergeCell ref="AE10:AF10"/>
    <mergeCell ref="AE12:AF12"/>
    <mergeCell ref="AE14:AF14"/>
    <mergeCell ref="D5:H6"/>
    <mergeCell ref="N6:O6"/>
    <mergeCell ref="N8:O8"/>
    <mergeCell ref="N10:O10"/>
    <mergeCell ref="N12:O12"/>
    <mergeCell ref="N14:O14"/>
    <mergeCell ref="E15:T19"/>
    <mergeCell ref="E40:M42"/>
    <mergeCell ref="D65:H66"/>
    <mergeCell ref="AE66:AF66"/>
    <mergeCell ref="AC114:AD114"/>
    <mergeCell ref="AC115:AD115"/>
    <mergeCell ref="AC116:AD116"/>
    <mergeCell ref="AC127:AD127"/>
    <mergeCell ref="AB131:AD131"/>
    <mergeCell ref="AC128:AD128"/>
    <mergeCell ref="AC129:AD129"/>
    <mergeCell ref="AC130:AD130"/>
    <mergeCell ref="AC119:AD119"/>
    <mergeCell ref="AC120:AD120"/>
    <mergeCell ref="D142:H143"/>
    <mergeCell ref="D81:H82"/>
    <mergeCell ref="D97:H98"/>
    <mergeCell ref="K70:M70"/>
    <mergeCell ref="P67:T68"/>
    <mergeCell ref="R69:S69"/>
    <mergeCell ref="AC111:AD111"/>
    <mergeCell ref="L106:N106"/>
    <mergeCell ref="AE106:AF106"/>
    <mergeCell ref="AC112:AD112"/>
    <mergeCell ref="P83:T84"/>
    <mergeCell ref="AE82:AF82"/>
    <mergeCell ref="AE84:AF84"/>
    <mergeCell ref="AE100:AF100"/>
    <mergeCell ref="AE86:AF86"/>
    <mergeCell ref="AE88:AF88"/>
    <mergeCell ref="AE90:AF90"/>
    <mergeCell ref="R85:S85"/>
    <mergeCell ref="AE98:AF98"/>
    <mergeCell ref="AC107:AD107"/>
    <mergeCell ref="AC108:AD108"/>
    <mergeCell ref="AC109:AD109"/>
    <mergeCell ref="AC110:AD110"/>
    <mergeCell ref="K82:M82"/>
    <mergeCell ref="AG15:AH15"/>
    <mergeCell ref="AG16:AH16"/>
    <mergeCell ref="AG17:AH17"/>
    <mergeCell ref="AG18:AH18"/>
    <mergeCell ref="AG20:AH20"/>
    <mergeCell ref="AG21:AH21"/>
    <mergeCell ref="AG22:AH22"/>
    <mergeCell ref="AG23:AH23"/>
    <mergeCell ref="AG24:AH24"/>
    <mergeCell ref="AG19:AH19"/>
    <mergeCell ref="AG33:AH33"/>
    <mergeCell ref="AG25:AH25"/>
    <mergeCell ref="AG35:AH35"/>
    <mergeCell ref="AG26:AH26"/>
    <mergeCell ref="AE70:AF70"/>
    <mergeCell ref="AG36:AH36"/>
    <mergeCell ref="AG34:AH34"/>
    <mergeCell ref="AG27:AH27"/>
    <mergeCell ref="AG29:AH29"/>
    <mergeCell ref="AG30:AH30"/>
    <mergeCell ref="AG40:AH40"/>
    <mergeCell ref="AG31:AH31"/>
    <mergeCell ref="AG28:AH28"/>
    <mergeCell ref="AG32:AH32"/>
    <mergeCell ref="AG47:AH47"/>
    <mergeCell ref="AG48:AH48"/>
    <mergeCell ref="AG41:AH41"/>
    <mergeCell ref="AG42:AH42"/>
    <mergeCell ref="AG43:AH43"/>
    <mergeCell ref="AG44:AH44"/>
    <mergeCell ref="AG52:AH52"/>
    <mergeCell ref="AG53:AH53"/>
    <mergeCell ref="AG50:AH50"/>
    <mergeCell ref="AG51:AH51"/>
  </mergeCells>
  <printOptions horizontalCentered="1"/>
  <pageMargins left="0.3937007874015748" right="0.3937007874015748" top="0.7874015748031497" bottom="0.5905511811023623" header="0.5118110236220472" footer="0.31496062992125984"/>
  <pageSetup firstPageNumber="29" useFirstPageNumber="1" horizontalDpi="600" verticalDpi="600" orientation="portrait" paperSize="9" scale="63" r:id="rId1"/>
  <headerFooter alignWithMargins="0">
    <oddHeader>&amp;R&amp;9複合型サービス</oddHeader>
    <oddFooter>&amp;C&amp;14&amp;P</oddFooter>
  </headerFooter>
  <rowBreaks count="2" manualBreakCount="2">
    <brk id="60" max="255" man="1"/>
    <brk id="92" max="255" man="1"/>
  </rowBreaks>
</worksheet>
</file>

<file path=xl/worksheets/sheet15.xml><?xml version="1.0" encoding="utf-8"?>
<worksheet xmlns="http://schemas.openxmlformats.org/spreadsheetml/2006/main" xmlns:r="http://schemas.openxmlformats.org/officeDocument/2006/relationships">
  <dimension ref="A1:AN58"/>
  <sheetViews>
    <sheetView view="pageBreakPreview" zoomScale="85" zoomScaleSheetLayoutView="85" zoomScalePageLayoutView="0" workbookViewId="0" topLeftCell="A1">
      <selection activeCell="A1" sqref="A1"/>
    </sheetView>
  </sheetViews>
  <sheetFormatPr defaultColWidth="9.00390625" defaultRowHeight="13.5"/>
  <cols>
    <col min="1" max="1" width="4.625" style="410" customWidth="1"/>
    <col min="2" max="2" width="7.00390625" style="410" customWidth="1"/>
    <col min="3" max="3" width="28.625" style="410" customWidth="1"/>
    <col min="4" max="8" width="2.375" style="410" customWidth="1"/>
    <col min="9" max="9" width="2.25390625" style="410" customWidth="1"/>
    <col min="10" max="13" width="2.375" style="410" customWidth="1"/>
    <col min="14" max="14" width="2.875" style="410" customWidth="1"/>
    <col min="15" max="20" width="2.375" style="410" customWidth="1"/>
    <col min="21" max="21" width="3.25390625" style="410" customWidth="1"/>
    <col min="22" max="27" width="2.375" style="410" customWidth="1"/>
    <col min="28" max="28" width="4.625" style="410" customWidth="1"/>
    <col min="29" max="34" width="2.375" style="410" customWidth="1"/>
    <col min="35" max="35" width="3.125" style="219" customWidth="1"/>
    <col min="36" max="36" width="1.875" style="219" customWidth="1"/>
    <col min="37" max="37" width="0.6171875" style="410" customWidth="1"/>
    <col min="38" max="38" width="7.875" style="410" customWidth="1"/>
    <col min="39" max="39" width="8.625" style="410" customWidth="1"/>
    <col min="40" max="16384" width="9.00390625" style="410" customWidth="1"/>
  </cols>
  <sheetData>
    <row r="1" ht="17.25">
      <c r="A1" s="76" t="s">
        <v>767</v>
      </c>
    </row>
    <row r="2" spans="1:2" ht="17.25">
      <c r="A2" s="76"/>
      <c r="B2" s="76" t="s">
        <v>2110</v>
      </c>
    </row>
    <row r="4" spans="1:39" ht="16.5" customHeight="1">
      <c r="A4" s="270" t="s">
        <v>345</v>
      </c>
      <c r="B4" s="411"/>
      <c r="C4" s="4" t="s">
        <v>346</v>
      </c>
      <c r="D4" s="438"/>
      <c r="E4" s="415"/>
      <c r="F4" s="415"/>
      <c r="G4" s="415"/>
      <c r="H4" s="415"/>
      <c r="I4" s="415"/>
      <c r="J4" s="415"/>
      <c r="K4" s="415"/>
      <c r="L4" s="415"/>
      <c r="M4" s="415"/>
      <c r="N4" s="415"/>
      <c r="O4" s="415"/>
      <c r="P4" s="415"/>
      <c r="Q4" s="415"/>
      <c r="R4" s="415"/>
      <c r="S4" s="415"/>
      <c r="T4" s="5" t="s">
        <v>347</v>
      </c>
      <c r="U4" s="415"/>
      <c r="V4" s="415"/>
      <c r="W4" s="415"/>
      <c r="X4" s="5"/>
      <c r="Y4" s="415"/>
      <c r="Z4" s="415"/>
      <c r="AA4" s="415"/>
      <c r="AB4" s="415"/>
      <c r="AC4" s="415"/>
      <c r="AD4" s="415"/>
      <c r="AE4" s="415"/>
      <c r="AF4" s="415"/>
      <c r="AG4" s="415"/>
      <c r="AH4" s="415"/>
      <c r="AI4" s="48"/>
      <c r="AJ4" s="48"/>
      <c r="AK4" s="416"/>
      <c r="AL4" s="6" t="s">
        <v>648</v>
      </c>
      <c r="AM4" s="6" t="s">
        <v>649</v>
      </c>
    </row>
    <row r="5" spans="1:39" ht="16.5" customHeight="1">
      <c r="A5" s="7" t="s">
        <v>348</v>
      </c>
      <c r="B5" s="8" t="s">
        <v>349</v>
      </c>
      <c r="C5" s="412"/>
      <c r="D5" s="413"/>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9"/>
      <c r="AJ5" s="49"/>
      <c r="AK5" s="412"/>
      <c r="AL5" s="9" t="s">
        <v>1248</v>
      </c>
      <c r="AM5" s="9" t="s">
        <v>1249</v>
      </c>
    </row>
    <row r="6" spans="1:39" ht="16.5" customHeight="1">
      <c r="A6" s="14">
        <v>74</v>
      </c>
      <c r="B6" s="15">
        <v>1141</v>
      </c>
      <c r="C6" s="50" t="s">
        <v>2130</v>
      </c>
      <c r="D6" s="521" t="s">
        <v>2131</v>
      </c>
      <c r="E6" s="509"/>
      <c r="F6" s="510"/>
      <c r="G6" s="607" t="s">
        <v>1384</v>
      </c>
      <c r="H6" s="608"/>
      <c r="I6" s="609"/>
      <c r="J6" s="283" t="s">
        <v>768</v>
      </c>
      <c r="K6" s="283"/>
      <c r="M6" s="283"/>
      <c r="N6" s="283"/>
      <c r="O6" s="283"/>
      <c r="P6" s="283"/>
      <c r="Q6" s="283"/>
      <c r="R6" s="283"/>
      <c r="S6" s="283"/>
      <c r="T6" s="283"/>
      <c r="U6" s="283"/>
      <c r="V6" s="364" t="s">
        <v>769</v>
      </c>
      <c r="W6" s="365"/>
      <c r="X6" s="365"/>
      <c r="Y6" s="365"/>
      <c r="Z6" s="365"/>
      <c r="AA6" s="365"/>
      <c r="AB6" s="527">
        <f>AB8</f>
        <v>518</v>
      </c>
      <c r="AC6" s="527"/>
      <c r="AD6" s="38" t="s">
        <v>1249</v>
      </c>
      <c r="AE6" s="40"/>
      <c r="AF6" s="40"/>
      <c r="AG6" s="40" t="s">
        <v>568</v>
      </c>
      <c r="AH6" s="530">
        <v>0.63</v>
      </c>
      <c r="AI6" s="530"/>
      <c r="AJ6" s="51"/>
      <c r="AK6" s="437"/>
      <c r="AL6" s="52">
        <f>ROUND(AB6*AH6,0)</f>
        <v>326</v>
      </c>
      <c r="AM6" s="23" t="s">
        <v>352</v>
      </c>
    </row>
    <row r="7" spans="1:39" ht="16.5" customHeight="1">
      <c r="A7" s="14">
        <v>74</v>
      </c>
      <c r="B7" s="15">
        <v>1142</v>
      </c>
      <c r="C7" s="50" t="s">
        <v>2132</v>
      </c>
      <c r="D7" s="522"/>
      <c r="E7" s="511"/>
      <c r="F7" s="512"/>
      <c r="G7" s="610"/>
      <c r="H7" s="611"/>
      <c r="I7" s="612"/>
      <c r="J7" s="283"/>
      <c r="K7" s="11"/>
      <c r="M7" s="400"/>
      <c r="N7" s="30"/>
      <c r="O7" s="283"/>
      <c r="P7" s="283"/>
      <c r="Q7" s="283"/>
      <c r="R7" s="283"/>
      <c r="S7" s="283"/>
      <c r="T7" s="283"/>
      <c r="U7" s="283"/>
      <c r="V7" s="364" t="s">
        <v>770</v>
      </c>
      <c r="W7" s="365"/>
      <c r="X7" s="365"/>
      <c r="Y7" s="365"/>
      <c r="Z7" s="365"/>
      <c r="AA7" s="365"/>
      <c r="AB7" s="527">
        <f>AB9</f>
        <v>574</v>
      </c>
      <c r="AC7" s="527"/>
      <c r="AD7" s="38" t="s">
        <v>1249</v>
      </c>
      <c r="AE7" s="40"/>
      <c r="AF7" s="40"/>
      <c r="AG7" s="40" t="s">
        <v>423</v>
      </c>
      <c r="AH7" s="530">
        <f>AH6</f>
        <v>0.63</v>
      </c>
      <c r="AI7" s="530"/>
      <c r="AJ7" s="51"/>
      <c r="AK7" s="437"/>
      <c r="AL7" s="52">
        <f>ROUND(AB7*AH7,0)</f>
        <v>362</v>
      </c>
      <c r="AM7" s="53"/>
    </row>
    <row r="8" spans="1:39" ht="16.5" customHeight="1">
      <c r="A8" s="14">
        <v>74</v>
      </c>
      <c r="B8" s="15">
        <v>1241</v>
      </c>
      <c r="C8" s="50" t="s">
        <v>2133</v>
      </c>
      <c r="D8" s="522"/>
      <c r="E8" s="511"/>
      <c r="F8" s="512"/>
      <c r="G8" s="610"/>
      <c r="H8" s="611"/>
      <c r="I8" s="612"/>
      <c r="J8" s="43" t="s">
        <v>771</v>
      </c>
      <c r="K8" s="21"/>
      <c r="L8" s="415"/>
      <c r="M8" s="21"/>
      <c r="N8" s="21"/>
      <c r="O8" s="21"/>
      <c r="P8" s="21"/>
      <c r="Q8" s="21"/>
      <c r="R8" s="21"/>
      <c r="S8" s="21"/>
      <c r="T8" s="21"/>
      <c r="U8" s="89"/>
      <c r="V8" s="364" t="s">
        <v>772</v>
      </c>
      <c r="W8" s="365"/>
      <c r="X8" s="365"/>
      <c r="Y8" s="365"/>
      <c r="Z8" s="365"/>
      <c r="AA8" s="365"/>
      <c r="AB8" s="527">
        <v>518</v>
      </c>
      <c r="AC8" s="527"/>
      <c r="AD8" s="307" t="s">
        <v>1249</v>
      </c>
      <c r="AE8" s="307"/>
      <c r="AF8" s="307"/>
      <c r="AG8" s="307"/>
      <c r="AH8" s="51"/>
      <c r="AI8" s="313"/>
      <c r="AJ8" s="51"/>
      <c r="AK8" s="55"/>
      <c r="AL8" s="52">
        <f aca="true" t="shared" si="0" ref="AL8:AL13">AB8</f>
        <v>518</v>
      </c>
      <c r="AM8" s="53"/>
    </row>
    <row r="9" spans="1:39" ht="16.5" customHeight="1">
      <c r="A9" s="14">
        <v>74</v>
      </c>
      <c r="B9" s="15">
        <v>1242</v>
      </c>
      <c r="C9" s="50" t="s">
        <v>2134</v>
      </c>
      <c r="D9" s="522"/>
      <c r="E9" s="511"/>
      <c r="F9" s="512"/>
      <c r="G9" s="610"/>
      <c r="H9" s="611"/>
      <c r="I9" s="612"/>
      <c r="J9" s="44"/>
      <c r="K9" s="25"/>
      <c r="L9" s="439"/>
      <c r="M9" s="25"/>
      <c r="N9" s="25"/>
      <c r="O9" s="25"/>
      <c r="P9" s="25"/>
      <c r="Q9" s="25"/>
      <c r="R9" s="25"/>
      <c r="S9" s="25"/>
      <c r="T9" s="25"/>
      <c r="U9" s="54"/>
      <c r="V9" s="364" t="s">
        <v>770</v>
      </c>
      <c r="W9" s="365"/>
      <c r="X9" s="365"/>
      <c r="Y9" s="365"/>
      <c r="Z9" s="365"/>
      <c r="AA9" s="365"/>
      <c r="AB9" s="527">
        <v>574</v>
      </c>
      <c r="AC9" s="527"/>
      <c r="AD9" s="307" t="s">
        <v>1249</v>
      </c>
      <c r="AE9" s="307"/>
      <c r="AF9" s="307"/>
      <c r="AG9" s="307"/>
      <c r="AH9" s="51"/>
      <c r="AI9" s="313"/>
      <c r="AJ9" s="51"/>
      <c r="AK9" s="55"/>
      <c r="AL9" s="52">
        <f t="shared" si="0"/>
        <v>574</v>
      </c>
      <c r="AM9" s="53"/>
    </row>
    <row r="10" spans="1:39" ht="16.5" customHeight="1">
      <c r="A10" s="14">
        <v>74</v>
      </c>
      <c r="B10" s="15">
        <v>1341</v>
      </c>
      <c r="C10" s="50" t="s">
        <v>2135</v>
      </c>
      <c r="D10" s="522"/>
      <c r="E10" s="511"/>
      <c r="F10" s="512"/>
      <c r="G10" s="610"/>
      <c r="H10" s="611"/>
      <c r="I10" s="612"/>
      <c r="J10" s="62" t="s">
        <v>773</v>
      </c>
      <c r="K10" s="62"/>
      <c r="M10" s="62"/>
      <c r="N10" s="62"/>
      <c r="O10" s="62"/>
      <c r="P10" s="62"/>
      <c r="Q10" s="62"/>
      <c r="R10" s="62"/>
      <c r="S10" s="62"/>
      <c r="T10" s="62"/>
      <c r="U10" s="62"/>
      <c r="V10" s="364" t="s">
        <v>772</v>
      </c>
      <c r="W10" s="365"/>
      <c r="X10" s="365"/>
      <c r="Y10" s="365"/>
      <c r="Z10" s="365"/>
      <c r="AA10" s="365"/>
      <c r="AB10" s="527">
        <v>787</v>
      </c>
      <c r="AC10" s="527"/>
      <c r="AD10" s="307" t="s">
        <v>1249</v>
      </c>
      <c r="AE10" s="307"/>
      <c r="AF10" s="307"/>
      <c r="AG10" s="307"/>
      <c r="AH10" s="51"/>
      <c r="AI10" s="313"/>
      <c r="AJ10" s="51"/>
      <c r="AK10" s="55"/>
      <c r="AL10" s="52">
        <f t="shared" si="0"/>
        <v>787</v>
      </c>
      <c r="AM10" s="53"/>
    </row>
    <row r="11" spans="1:39" ht="16.5" customHeight="1">
      <c r="A11" s="14">
        <v>74</v>
      </c>
      <c r="B11" s="15">
        <v>1342</v>
      </c>
      <c r="C11" s="50" t="s">
        <v>2136</v>
      </c>
      <c r="D11" s="522"/>
      <c r="E11" s="511"/>
      <c r="F11" s="512"/>
      <c r="G11" s="610"/>
      <c r="H11" s="611"/>
      <c r="I11" s="612"/>
      <c r="J11" s="62"/>
      <c r="K11" s="62"/>
      <c r="M11" s="62"/>
      <c r="N11" s="62"/>
      <c r="O11" s="62"/>
      <c r="P11" s="62"/>
      <c r="Q11" s="62"/>
      <c r="R11" s="62"/>
      <c r="S11" s="62"/>
      <c r="T11" s="62"/>
      <c r="U11" s="62"/>
      <c r="V11" s="364" t="s">
        <v>770</v>
      </c>
      <c r="W11" s="365"/>
      <c r="X11" s="365"/>
      <c r="Y11" s="365"/>
      <c r="Z11" s="365"/>
      <c r="AA11" s="365"/>
      <c r="AB11" s="527">
        <v>878</v>
      </c>
      <c r="AC11" s="527"/>
      <c r="AD11" s="307" t="s">
        <v>1249</v>
      </c>
      <c r="AE11" s="307"/>
      <c r="AF11" s="307"/>
      <c r="AG11" s="307"/>
      <c r="AH11" s="51"/>
      <c r="AI11" s="313"/>
      <c r="AJ11" s="51"/>
      <c r="AK11" s="55"/>
      <c r="AL11" s="52">
        <f t="shared" si="0"/>
        <v>878</v>
      </c>
      <c r="AM11" s="53"/>
    </row>
    <row r="12" spans="1:39" ht="16.5" customHeight="1">
      <c r="A12" s="14">
        <v>74</v>
      </c>
      <c r="B12" s="15">
        <v>1441</v>
      </c>
      <c r="C12" s="50" t="s">
        <v>2137</v>
      </c>
      <c r="D12" s="522"/>
      <c r="E12" s="511"/>
      <c r="F12" s="512"/>
      <c r="G12" s="610"/>
      <c r="H12" s="611"/>
      <c r="I12" s="612"/>
      <c r="J12" s="43" t="s">
        <v>774</v>
      </c>
      <c r="K12" s="21"/>
      <c r="L12" s="131"/>
      <c r="M12" s="56"/>
      <c r="N12" s="116"/>
      <c r="O12" s="21"/>
      <c r="P12" s="21"/>
      <c r="Q12" s="21"/>
      <c r="R12" s="21"/>
      <c r="S12" s="21"/>
      <c r="T12" s="21"/>
      <c r="U12" s="89"/>
      <c r="V12" s="364" t="s">
        <v>772</v>
      </c>
      <c r="W12" s="365"/>
      <c r="X12" s="365"/>
      <c r="Y12" s="365"/>
      <c r="Z12" s="365"/>
      <c r="AA12" s="365"/>
      <c r="AB12" s="527">
        <v>896</v>
      </c>
      <c r="AC12" s="527"/>
      <c r="AD12" s="307" t="s">
        <v>1249</v>
      </c>
      <c r="AE12" s="307"/>
      <c r="AF12" s="307"/>
      <c r="AG12" s="307"/>
      <c r="AH12" s="51"/>
      <c r="AI12" s="313"/>
      <c r="AJ12" s="51"/>
      <c r="AK12" s="55"/>
      <c r="AL12" s="52">
        <f t="shared" si="0"/>
        <v>896</v>
      </c>
      <c r="AM12" s="53"/>
    </row>
    <row r="13" spans="1:39" ht="16.5" customHeight="1">
      <c r="A13" s="14">
        <v>74</v>
      </c>
      <c r="B13" s="15">
        <v>1442</v>
      </c>
      <c r="C13" s="50" t="s">
        <v>2138</v>
      </c>
      <c r="D13" s="522"/>
      <c r="E13" s="511"/>
      <c r="F13" s="512"/>
      <c r="G13" s="610"/>
      <c r="H13" s="611"/>
      <c r="I13" s="612"/>
      <c r="J13" s="44"/>
      <c r="K13" s="25"/>
      <c r="L13" s="59"/>
      <c r="M13" s="60"/>
      <c r="N13" s="32"/>
      <c r="O13" s="25"/>
      <c r="P13" s="25"/>
      <c r="Q13" s="25"/>
      <c r="R13" s="25"/>
      <c r="S13" s="25"/>
      <c r="T13" s="25"/>
      <c r="U13" s="54"/>
      <c r="V13" s="364" t="s">
        <v>770</v>
      </c>
      <c r="W13" s="365"/>
      <c r="X13" s="365"/>
      <c r="Y13" s="365"/>
      <c r="Z13" s="365"/>
      <c r="AA13" s="365"/>
      <c r="AB13" s="527">
        <v>1001</v>
      </c>
      <c r="AC13" s="527"/>
      <c r="AD13" s="307" t="s">
        <v>1249</v>
      </c>
      <c r="AE13" s="307"/>
      <c r="AF13" s="307"/>
      <c r="AG13" s="307"/>
      <c r="AH13" s="51"/>
      <c r="AI13" s="313"/>
      <c r="AJ13" s="51"/>
      <c r="AK13" s="55"/>
      <c r="AL13" s="52">
        <f t="shared" si="0"/>
        <v>1001</v>
      </c>
      <c r="AM13" s="53"/>
    </row>
    <row r="14" spans="1:39" ht="16.5" customHeight="1">
      <c r="A14" s="14">
        <v>74</v>
      </c>
      <c r="B14" s="15">
        <v>1541</v>
      </c>
      <c r="C14" s="50" t="s">
        <v>2139</v>
      </c>
      <c r="D14" s="522"/>
      <c r="E14" s="511"/>
      <c r="F14" s="512"/>
      <c r="G14" s="610"/>
      <c r="H14" s="611"/>
      <c r="I14" s="612"/>
      <c r="J14" s="43" t="s">
        <v>1152</v>
      </c>
      <c r="K14" s="415"/>
      <c r="L14" s="21"/>
      <c r="M14" s="56"/>
      <c r="N14" s="285"/>
      <c r="O14" s="567" t="s">
        <v>1770</v>
      </c>
      <c r="P14" s="665"/>
      <c r="Q14" s="665"/>
      <c r="R14" s="665"/>
      <c r="S14" s="665"/>
      <c r="T14" s="665"/>
      <c r="U14" s="666"/>
      <c r="V14" s="364" t="s">
        <v>772</v>
      </c>
      <c r="W14" s="365"/>
      <c r="X14" s="365"/>
      <c r="Y14" s="365"/>
      <c r="Z14" s="365"/>
      <c r="AA14" s="365"/>
      <c r="AB14" s="527">
        <f>AB12</f>
        <v>896</v>
      </c>
      <c r="AC14" s="527"/>
      <c r="AD14" s="307" t="s">
        <v>883</v>
      </c>
      <c r="AE14" s="414"/>
      <c r="AF14" s="414" t="s">
        <v>462</v>
      </c>
      <c r="AG14" s="667">
        <v>50</v>
      </c>
      <c r="AH14" s="667"/>
      <c r="AI14" s="365" t="s">
        <v>883</v>
      </c>
      <c r="AJ14" s="51"/>
      <c r="AK14" s="437"/>
      <c r="AL14" s="52">
        <f aca="true" t="shared" si="1" ref="AL14:AL19">AB14+AG14</f>
        <v>946</v>
      </c>
      <c r="AM14" s="53"/>
    </row>
    <row r="15" spans="1:39" ht="16.5" customHeight="1">
      <c r="A15" s="14">
        <v>74</v>
      </c>
      <c r="B15" s="15">
        <v>1542</v>
      </c>
      <c r="C15" s="50" t="s">
        <v>2140</v>
      </c>
      <c r="D15" s="522"/>
      <c r="E15" s="511"/>
      <c r="F15" s="512"/>
      <c r="G15" s="610"/>
      <c r="H15" s="611"/>
      <c r="I15" s="612"/>
      <c r="J15" s="303" t="s">
        <v>463</v>
      </c>
      <c r="K15" s="420"/>
      <c r="L15" s="283"/>
      <c r="M15" s="400"/>
      <c r="N15" s="401"/>
      <c r="O15" s="419"/>
      <c r="P15" s="420"/>
      <c r="Q15" s="10"/>
      <c r="R15" s="283"/>
      <c r="S15" s="432"/>
      <c r="T15" s="283"/>
      <c r="U15" s="284"/>
      <c r="V15" s="364" t="s">
        <v>775</v>
      </c>
      <c r="W15" s="365"/>
      <c r="X15" s="365"/>
      <c r="Y15" s="365"/>
      <c r="Z15" s="365"/>
      <c r="AA15" s="365"/>
      <c r="AB15" s="527">
        <f>AB13</f>
        <v>1001</v>
      </c>
      <c r="AC15" s="527"/>
      <c r="AD15" s="307" t="s">
        <v>883</v>
      </c>
      <c r="AE15" s="414"/>
      <c r="AF15" s="414" t="s">
        <v>462</v>
      </c>
      <c r="AG15" s="667">
        <f>$AG$14</f>
        <v>50</v>
      </c>
      <c r="AH15" s="668"/>
      <c r="AI15" s="365" t="s">
        <v>883</v>
      </c>
      <c r="AJ15" s="51"/>
      <c r="AK15" s="437"/>
      <c r="AL15" s="52">
        <f t="shared" si="1"/>
        <v>1051</v>
      </c>
      <c r="AM15" s="53"/>
    </row>
    <row r="16" spans="1:39" ht="16.5" customHeight="1">
      <c r="A16" s="14">
        <v>74</v>
      </c>
      <c r="B16" s="15">
        <v>1641</v>
      </c>
      <c r="C16" s="50" t="s">
        <v>2141</v>
      </c>
      <c r="D16" s="522"/>
      <c r="E16" s="511"/>
      <c r="F16" s="512"/>
      <c r="G16" s="610"/>
      <c r="H16" s="611"/>
      <c r="I16" s="612"/>
      <c r="J16" s="57" t="s">
        <v>1789</v>
      </c>
      <c r="K16" s="283"/>
      <c r="L16" s="11"/>
      <c r="M16" s="400"/>
      <c r="N16" s="30"/>
      <c r="O16" s="567" t="s">
        <v>1771</v>
      </c>
      <c r="P16" s="665"/>
      <c r="Q16" s="665"/>
      <c r="R16" s="665"/>
      <c r="S16" s="665"/>
      <c r="T16" s="665"/>
      <c r="U16" s="666"/>
      <c r="V16" s="364" t="s">
        <v>772</v>
      </c>
      <c r="W16" s="25"/>
      <c r="X16" s="25"/>
      <c r="Y16" s="25"/>
      <c r="Z16" s="25"/>
      <c r="AA16" s="25"/>
      <c r="AB16" s="527">
        <f>AB12</f>
        <v>896</v>
      </c>
      <c r="AC16" s="527"/>
      <c r="AD16" s="307" t="s">
        <v>883</v>
      </c>
      <c r="AE16" s="414"/>
      <c r="AF16" s="414" t="s">
        <v>462</v>
      </c>
      <c r="AG16" s="667">
        <v>100</v>
      </c>
      <c r="AH16" s="667"/>
      <c r="AI16" s="365" t="s">
        <v>883</v>
      </c>
      <c r="AJ16" s="49"/>
      <c r="AK16" s="412"/>
      <c r="AL16" s="52">
        <f t="shared" si="1"/>
        <v>996</v>
      </c>
      <c r="AM16" s="53"/>
    </row>
    <row r="17" spans="1:39" ht="16.5" customHeight="1">
      <c r="A17" s="14">
        <v>74</v>
      </c>
      <c r="B17" s="15">
        <v>1642</v>
      </c>
      <c r="C17" s="50" t="s">
        <v>2142</v>
      </c>
      <c r="D17" s="522"/>
      <c r="E17" s="511"/>
      <c r="F17" s="512"/>
      <c r="G17" s="610"/>
      <c r="H17" s="611"/>
      <c r="I17" s="612"/>
      <c r="J17" s="57"/>
      <c r="K17" s="283"/>
      <c r="L17" s="11"/>
      <c r="M17" s="400"/>
      <c r="N17" s="401"/>
      <c r="O17" s="413"/>
      <c r="P17" s="439"/>
      <c r="Q17" s="305"/>
      <c r="R17" s="25"/>
      <c r="S17" s="435"/>
      <c r="T17" s="25"/>
      <c r="U17" s="54"/>
      <c r="V17" s="364" t="s">
        <v>775</v>
      </c>
      <c r="W17" s="25"/>
      <c r="X17" s="25"/>
      <c r="Y17" s="25"/>
      <c r="Z17" s="25"/>
      <c r="AA17" s="25"/>
      <c r="AB17" s="527">
        <f>AB13</f>
        <v>1001</v>
      </c>
      <c r="AC17" s="527"/>
      <c r="AD17" s="307" t="s">
        <v>883</v>
      </c>
      <c r="AE17" s="414"/>
      <c r="AF17" s="414" t="s">
        <v>462</v>
      </c>
      <c r="AG17" s="667">
        <f>$AG$16</f>
        <v>100</v>
      </c>
      <c r="AH17" s="668"/>
      <c r="AI17" s="365" t="s">
        <v>883</v>
      </c>
      <c r="AJ17" s="49"/>
      <c r="AK17" s="412"/>
      <c r="AL17" s="52">
        <f t="shared" si="1"/>
        <v>1101</v>
      </c>
      <c r="AM17" s="53"/>
    </row>
    <row r="18" spans="1:39" ht="16.5" customHeight="1">
      <c r="A18" s="14">
        <v>74</v>
      </c>
      <c r="B18" s="15">
        <v>1651</v>
      </c>
      <c r="C18" s="50" t="s">
        <v>776</v>
      </c>
      <c r="D18" s="522"/>
      <c r="E18" s="511"/>
      <c r="F18" s="512"/>
      <c r="G18" s="390"/>
      <c r="H18" s="391"/>
      <c r="I18" s="392"/>
      <c r="J18" s="57"/>
      <c r="K18" s="283"/>
      <c r="L18" s="11"/>
      <c r="M18" s="400"/>
      <c r="N18" s="30"/>
      <c r="O18" s="567" t="s">
        <v>1772</v>
      </c>
      <c r="P18" s="665"/>
      <c r="Q18" s="665"/>
      <c r="R18" s="665"/>
      <c r="S18" s="665"/>
      <c r="T18" s="665"/>
      <c r="U18" s="666"/>
      <c r="V18" s="364" t="s">
        <v>772</v>
      </c>
      <c r="W18" s="25"/>
      <c r="X18" s="25"/>
      <c r="Y18" s="25"/>
      <c r="Z18" s="25"/>
      <c r="AA18" s="25"/>
      <c r="AB18" s="527">
        <f>AB14</f>
        <v>896</v>
      </c>
      <c r="AC18" s="527"/>
      <c r="AD18" s="307" t="s">
        <v>883</v>
      </c>
      <c r="AE18" s="414"/>
      <c r="AF18" s="414" t="s">
        <v>462</v>
      </c>
      <c r="AG18" s="667">
        <v>150</v>
      </c>
      <c r="AH18" s="667"/>
      <c r="AI18" s="365" t="s">
        <v>883</v>
      </c>
      <c r="AJ18" s="49"/>
      <c r="AK18" s="412"/>
      <c r="AL18" s="52">
        <f t="shared" si="1"/>
        <v>1046</v>
      </c>
      <c r="AM18" s="53"/>
    </row>
    <row r="19" spans="1:39" ht="16.5" customHeight="1">
      <c r="A19" s="14">
        <v>74</v>
      </c>
      <c r="B19" s="15">
        <v>1652</v>
      </c>
      <c r="C19" s="50" t="s">
        <v>777</v>
      </c>
      <c r="D19" s="522"/>
      <c r="E19" s="511"/>
      <c r="F19" s="512"/>
      <c r="G19" s="390"/>
      <c r="H19" s="391"/>
      <c r="I19" s="392"/>
      <c r="J19" s="44"/>
      <c r="K19" s="25"/>
      <c r="L19" s="59"/>
      <c r="M19" s="60"/>
      <c r="N19" s="32"/>
      <c r="O19" s="413"/>
      <c r="P19" s="439"/>
      <c r="Q19" s="305"/>
      <c r="R19" s="25"/>
      <c r="S19" s="435"/>
      <c r="T19" s="25"/>
      <c r="U19" s="54"/>
      <c r="V19" s="364" t="s">
        <v>778</v>
      </c>
      <c r="W19" s="25"/>
      <c r="X19" s="25"/>
      <c r="Y19" s="25"/>
      <c r="Z19" s="25"/>
      <c r="AA19" s="25"/>
      <c r="AB19" s="527">
        <f>AB15</f>
        <v>1001</v>
      </c>
      <c r="AC19" s="527"/>
      <c r="AD19" s="307" t="s">
        <v>883</v>
      </c>
      <c r="AE19" s="414"/>
      <c r="AF19" s="414" t="s">
        <v>462</v>
      </c>
      <c r="AG19" s="667">
        <f>$AG$18</f>
        <v>150</v>
      </c>
      <c r="AH19" s="668"/>
      <c r="AI19" s="365" t="s">
        <v>883</v>
      </c>
      <c r="AJ19" s="49"/>
      <c r="AK19" s="412"/>
      <c r="AL19" s="52">
        <f t="shared" si="1"/>
        <v>1151</v>
      </c>
      <c r="AM19" s="53"/>
    </row>
    <row r="20" spans="1:39" ht="16.5" customHeight="1">
      <c r="A20" s="14">
        <v>74</v>
      </c>
      <c r="B20" s="15">
        <v>2141</v>
      </c>
      <c r="C20" s="50" t="s">
        <v>2143</v>
      </c>
      <c r="D20" s="522"/>
      <c r="E20" s="511"/>
      <c r="F20" s="512"/>
      <c r="G20" s="607" t="s">
        <v>1385</v>
      </c>
      <c r="H20" s="608"/>
      <c r="I20" s="609"/>
      <c r="J20" s="57" t="s">
        <v>351</v>
      </c>
      <c r="K20" s="283"/>
      <c r="L20" s="420"/>
      <c r="M20" s="283"/>
      <c r="N20" s="283"/>
      <c r="O20" s="283"/>
      <c r="P20" s="283"/>
      <c r="Q20" s="283"/>
      <c r="R20" s="283"/>
      <c r="S20" s="283"/>
      <c r="T20" s="283"/>
      <c r="U20" s="283"/>
      <c r="V20" s="364" t="s">
        <v>779</v>
      </c>
      <c r="W20" s="365"/>
      <c r="X20" s="365"/>
      <c r="Y20" s="365"/>
      <c r="Z20" s="365"/>
      <c r="AA20" s="365"/>
      <c r="AB20" s="527">
        <f>AB22</f>
        <v>468</v>
      </c>
      <c r="AC20" s="527"/>
      <c r="AD20" s="38" t="s">
        <v>1249</v>
      </c>
      <c r="AE20" s="40"/>
      <c r="AF20" s="40"/>
      <c r="AG20" s="40" t="s">
        <v>780</v>
      </c>
      <c r="AH20" s="530">
        <f>AH6</f>
        <v>0.63</v>
      </c>
      <c r="AI20" s="530"/>
      <c r="AJ20" s="51"/>
      <c r="AK20" s="437"/>
      <c r="AL20" s="52">
        <f>ROUND(AB20*AH20,0)</f>
        <v>295</v>
      </c>
      <c r="AM20" s="53"/>
    </row>
    <row r="21" spans="1:39" ht="16.5" customHeight="1">
      <c r="A21" s="14">
        <v>74</v>
      </c>
      <c r="B21" s="15">
        <v>2142</v>
      </c>
      <c r="C21" s="50" t="s">
        <v>1414</v>
      </c>
      <c r="D21" s="522"/>
      <c r="E21" s="511"/>
      <c r="F21" s="512"/>
      <c r="G21" s="610"/>
      <c r="H21" s="611"/>
      <c r="I21" s="612"/>
      <c r="J21" s="283"/>
      <c r="K21" s="283"/>
      <c r="L21" s="420"/>
      <c r="M21" s="283"/>
      <c r="N21" s="283"/>
      <c r="O21" s="283"/>
      <c r="P21" s="283"/>
      <c r="Q21" s="283"/>
      <c r="R21" s="283"/>
      <c r="S21" s="283"/>
      <c r="T21" s="283"/>
      <c r="U21" s="283"/>
      <c r="V21" s="364" t="s">
        <v>770</v>
      </c>
      <c r="W21" s="365"/>
      <c r="X21" s="365"/>
      <c r="Y21" s="365"/>
      <c r="Z21" s="365"/>
      <c r="AA21" s="365"/>
      <c r="AB21" s="527">
        <f>AB23</f>
        <v>519</v>
      </c>
      <c r="AC21" s="527"/>
      <c r="AD21" s="38" t="s">
        <v>1249</v>
      </c>
      <c r="AE21" s="40"/>
      <c r="AF21" s="40"/>
      <c r="AG21" s="40" t="s">
        <v>423</v>
      </c>
      <c r="AH21" s="530">
        <f>AH6</f>
        <v>0.63</v>
      </c>
      <c r="AI21" s="530"/>
      <c r="AJ21" s="51"/>
      <c r="AK21" s="437"/>
      <c r="AL21" s="52">
        <f>ROUND(AB21*AH21,0)</f>
        <v>327</v>
      </c>
      <c r="AM21" s="53"/>
    </row>
    <row r="22" spans="1:39" ht="16.5" customHeight="1">
      <c r="A22" s="14">
        <v>74</v>
      </c>
      <c r="B22" s="15">
        <v>2241</v>
      </c>
      <c r="C22" s="50" t="s">
        <v>1415</v>
      </c>
      <c r="D22" s="522"/>
      <c r="E22" s="511"/>
      <c r="F22" s="512"/>
      <c r="G22" s="610"/>
      <c r="H22" s="611"/>
      <c r="I22" s="612"/>
      <c r="J22" s="43" t="s">
        <v>1775</v>
      </c>
      <c r="K22" s="21"/>
      <c r="L22" s="415"/>
      <c r="M22" s="21"/>
      <c r="N22" s="21"/>
      <c r="O22" s="21"/>
      <c r="P22" s="21"/>
      <c r="Q22" s="21"/>
      <c r="R22" s="21"/>
      <c r="S22" s="21"/>
      <c r="T22" s="21"/>
      <c r="U22" s="89"/>
      <c r="V22" s="364" t="s">
        <v>781</v>
      </c>
      <c r="W22" s="365"/>
      <c r="X22" s="365"/>
      <c r="Y22" s="365"/>
      <c r="Z22" s="365"/>
      <c r="AA22" s="365"/>
      <c r="AB22" s="527">
        <v>468</v>
      </c>
      <c r="AC22" s="527"/>
      <c r="AD22" s="307" t="s">
        <v>1249</v>
      </c>
      <c r="AE22" s="307"/>
      <c r="AF22" s="307"/>
      <c r="AG22" s="307"/>
      <c r="AH22" s="51"/>
      <c r="AI22" s="313"/>
      <c r="AJ22" s="51"/>
      <c r="AK22" s="55"/>
      <c r="AL22" s="52">
        <f aca="true" t="shared" si="2" ref="AL22:AL27">AB22</f>
        <v>468</v>
      </c>
      <c r="AM22" s="53"/>
    </row>
    <row r="23" spans="1:39" ht="16.5" customHeight="1">
      <c r="A23" s="14">
        <v>74</v>
      </c>
      <c r="B23" s="15">
        <v>2242</v>
      </c>
      <c r="C23" s="50" t="s">
        <v>1416</v>
      </c>
      <c r="D23" s="522"/>
      <c r="E23" s="511"/>
      <c r="F23" s="512"/>
      <c r="G23" s="610"/>
      <c r="H23" s="611"/>
      <c r="I23" s="612"/>
      <c r="J23" s="57"/>
      <c r="K23" s="283"/>
      <c r="L23" s="420"/>
      <c r="M23" s="283"/>
      <c r="N23" s="283"/>
      <c r="O23" s="283"/>
      <c r="P23" s="283"/>
      <c r="Q23" s="283"/>
      <c r="R23" s="283"/>
      <c r="S23" s="283"/>
      <c r="T23" s="283"/>
      <c r="U23" s="284"/>
      <c r="V23" s="364" t="s">
        <v>782</v>
      </c>
      <c r="W23" s="365"/>
      <c r="X23" s="365"/>
      <c r="Y23" s="365"/>
      <c r="Z23" s="365"/>
      <c r="AA23" s="365"/>
      <c r="AB23" s="527">
        <v>519</v>
      </c>
      <c r="AC23" s="527"/>
      <c r="AD23" s="307" t="s">
        <v>1249</v>
      </c>
      <c r="AE23" s="307"/>
      <c r="AF23" s="307"/>
      <c r="AG23" s="307"/>
      <c r="AH23" s="51"/>
      <c r="AI23" s="313"/>
      <c r="AJ23" s="51"/>
      <c r="AK23" s="55"/>
      <c r="AL23" s="52">
        <f t="shared" si="2"/>
        <v>519</v>
      </c>
      <c r="AM23" s="53"/>
    </row>
    <row r="24" spans="1:39" ht="16.5" customHeight="1">
      <c r="A24" s="14">
        <v>74</v>
      </c>
      <c r="B24" s="15">
        <v>2341</v>
      </c>
      <c r="C24" s="50" t="s">
        <v>247</v>
      </c>
      <c r="D24" s="522"/>
      <c r="E24" s="511"/>
      <c r="F24" s="512"/>
      <c r="G24" s="610"/>
      <c r="H24" s="611"/>
      <c r="I24" s="612"/>
      <c r="J24" s="43" t="s">
        <v>1776</v>
      </c>
      <c r="K24" s="21"/>
      <c r="L24" s="415"/>
      <c r="M24" s="21"/>
      <c r="N24" s="21"/>
      <c r="O24" s="21"/>
      <c r="P24" s="21"/>
      <c r="Q24" s="21"/>
      <c r="R24" s="21"/>
      <c r="S24" s="21"/>
      <c r="T24" s="21"/>
      <c r="U24" s="89"/>
      <c r="V24" s="364" t="s">
        <v>783</v>
      </c>
      <c r="W24" s="365"/>
      <c r="X24" s="365"/>
      <c r="Y24" s="365"/>
      <c r="Z24" s="365"/>
      <c r="AA24" s="365"/>
      <c r="AB24" s="527">
        <v>707</v>
      </c>
      <c r="AC24" s="527"/>
      <c r="AD24" s="307" t="s">
        <v>1249</v>
      </c>
      <c r="AE24" s="307"/>
      <c r="AF24" s="307"/>
      <c r="AG24" s="307"/>
      <c r="AH24" s="51"/>
      <c r="AI24" s="313"/>
      <c r="AJ24" s="51"/>
      <c r="AK24" s="55"/>
      <c r="AL24" s="52">
        <f t="shared" si="2"/>
        <v>707</v>
      </c>
      <c r="AM24" s="23"/>
    </row>
    <row r="25" spans="1:39" ht="16.5" customHeight="1">
      <c r="A25" s="14">
        <v>74</v>
      </c>
      <c r="B25" s="15">
        <v>2342</v>
      </c>
      <c r="C25" s="50" t="s">
        <v>248</v>
      </c>
      <c r="D25" s="522"/>
      <c r="E25" s="511"/>
      <c r="F25" s="512"/>
      <c r="G25" s="610"/>
      <c r="H25" s="611"/>
      <c r="I25" s="612"/>
      <c r="J25" s="44"/>
      <c r="K25" s="25"/>
      <c r="L25" s="439"/>
      <c r="M25" s="25"/>
      <c r="N25" s="25"/>
      <c r="O25" s="25"/>
      <c r="P25" s="25"/>
      <c r="Q25" s="25"/>
      <c r="R25" s="25"/>
      <c r="S25" s="25"/>
      <c r="T25" s="25"/>
      <c r="U25" s="54"/>
      <c r="V25" s="364" t="s">
        <v>784</v>
      </c>
      <c r="W25" s="365"/>
      <c r="X25" s="365"/>
      <c r="Y25" s="365"/>
      <c r="Z25" s="365"/>
      <c r="AA25" s="365"/>
      <c r="AB25" s="527">
        <v>790</v>
      </c>
      <c r="AC25" s="527"/>
      <c r="AD25" s="307" t="s">
        <v>1249</v>
      </c>
      <c r="AE25" s="307"/>
      <c r="AF25" s="307"/>
      <c r="AG25" s="307"/>
      <c r="AH25" s="51"/>
      <c r="AI25" s="313"/>
      <c r="AJ25" s="51"/>
      <c r="AK25" s="55"/>
      <c r="AL25" s="52">
        <f t="shared" si="2"/>
        <v>790</v>
      </c>
      <c r="AM25" s="23"/>
    </row>
    <row r="26" spans="1:39" ht="16.5" customHeight="1">
      <c r="A26" s="14">
        <v>74</v>
      </c>
      <c r="B26" s="15">
        <v>2441</v>
      </c>
      <c r="C26" s="50" t="s">
        <v>249</v>
      </c>
      <c r="D26" s="522"/>
      <c r="E26" s="511"/>
      <c r="F26" s="512"/>
      <c r="G26" s="610"/>
      <c r="H26" s="611"/>
      <c r="I26" s="612"/>
      <c r="J26" s="283" t="s">
        <v>1777</v>
      </c>
      <c r="K26" s="283"/>
      <c r="L26" s="11"/>
      <c r="M26" s="400"/>
      <c r="N26" s="30"/>
      <c r="O26" s="283"/>
      <c r="P26" s="283"/>
      <c r="Q26" s="283"/>
      <c r="R26" s="283"/>
      <c r="S26" s="283"/>
      <c r="T26" s="283"/>
      <c r="U26" s="283"/>
      <c r="V26" s="364" t="s">
        <v>785</v>
      </c>
      <c r="W26" s="365"/>
      <c r="X26" s="365"/>
      <c r="Y26" s="365"/>
      <c r="Z26" s="365"/>
      <c r="AA26" s="365"/>
      <c r="AB26" s="527">
        <v>805</v>
      </c>
      <c r="AC26" s="527"/>
      <c r="AD26" s="307" t="s">
        <v>1249</v>
      </c>
      <c r="AE26" s="307"/>
      <c r="AF26" s="307"/>
      <c r="AG26" s="307"/>
      <c r="AH26" s="51"/>
      <c r="AI26" s="313"/>
      <c r="AJ26" s="51"/>
      <c r="AK26" s="55"/>
      <c r="AL26" s="52">
        <f t="shared" si="2"/>
        <v>805</v>
      </c>
      <c r="AM26" s="53"/>
    </row>
    <row r="27" spans="1:39" ht="16.5" customHeight="1">
      <c r="A27" s="14">
        <v>74</v>
      </c>
      <c r="B27" s="15">
        <v>2442</v>
      </c>
      <c r="C27" s="50" t="s">
        <v>250</v>
      </c>
      <c r="D27" s="522"/>
      <c r="E27" s="511"/>
      <c r="F27" s="512"/>
      <c r="G27" s="610"/>
      <c r="H27" s="611"/>
      <c r="I27" s="612"/>
      <c r="J27" s="283"/>
      <c r="K27" s="283"/>
      <c r="L27" s="11"/>
      <c r="M27" s="400"/>
      <c r="N27" s="30"/>
      <c r="O27" s="283"/>
      <c r="P27" s="283"/>
      <c r="Q27" s="283"/>
      <c r="R27" s="283"/>
      <c r="S27" s="283"/>
      <c r="T27" s="283"/>
      <c r="U27" s="283"/>
      <c r="V27" s="364" t="s">
        <v>786</v>
      </c>
      <c r="W27" s="365"/>
      <c r="X27" s="365"/>
      <c r="Y27" s="365"/>
      <c r="Z27" s="365"/>
      <c r="AA27" s="365"/>
      <c r="AB27" s="527">
        <v>899</v>
      </c>
      <c r="AC27" s="527"/>
      <c r="AD27" s="307" t="s">
        <v>1249</v>
      </c>
      <c r="AE27" s="307"/>
      <c r="AF27" s="307"/>
      <c r="AG27" s="307"/>
      <c r="AH27" s="51"/>
      <c r="AI27" s="313"/>
      <c r="AJ27" s="51"/>
      <c r="AK27" s="55"/>
      <c r="AL27" s="52">
        <f t="shared" si="2"/>
        <v>899</v>
      </c>
      <c r="AM27" s="53"/>
    </row>
    <row r="28" spans="1:39" ht="16.5" customHeight="1">
      <c r="A28" s="14">
        <v>74</v>
      </c>
      <c r="B28" s="15">
        <v>2541</v>
      </c>
      <c r="C28" s="50" t="s">
        <v>251</v>
      </c>
      <c r="D28" s="522"/>
      <c r="E28" s="511"/>
      <c r="F28" s="512"/>
      <c r="G28" s="610"/>
      <c r="H28" s="611"/>
      <c r="I28" s="612"/>
      <c r="J28" s="43" t="s">
        <v>1152</v>
      </c>
      <c r="K28" s="415"/>
      <c r="L28" s="21"/>
      <c r="M28" s="56"/>
      <c r="N28" s="285"/>
      <c r="O28" s="567" t="s">
        <v>1770</v>
      </c>
      <c r="P28" s="568"/>
      <c r="Q28" s="568"/>
      <c r="R28" s="568"/>
      <c r="S28" s="568"/>
      <c r="T28" s="568"/>
      <c r="U28" s="569"/>
      <c r="V28" s="364" t="s">
        <v>772</v>
      </c>
      <c r="W28" s="365"/>
      <c r="X28" s="365"/>
      <c r="Y28" s="365"/>
      <c r="Z28" s="365"/>
      <c r="AA28" s="365"/>
      <c r="AB28" s="527">
        <f>AB26</f>
        <v>805</v>
      </c>
      <c r="AC28" s="527"/>
      <c r="AD28" s="307" t="s">
        <v>883</v>
      </c>
      <c r="AE28" s="414"/>
      <c r="AF28" s="414" t="s">
        <v>462</v>
      </c>
      <c r="AG28" s="667">
        <f>$AG$14</f>
        <v>50</v>
      </c>
      <c r="AH28" s="667"/>
      <c r="AI28" s="365" t="s">
        <v>883</v>
      </c>
      <c r="AJ28" s="51"/>
      <c r="AK28" s="437"/>
      <c r="AL28" s="52">
        <f aca="true" t="shared" si="3" ref="AL28:AL33">AB28+AG28</f>
        <v>855</v>
      </c>
      <c r="AM28" s="53"/>
    </row>
    <row r="29" spans="1:39" ht="16.5" customHeight="1">
      <c r="A29" s="14">
        <v>74</v>
      </c>
      <c r="B29" s="15">
        <v>2542</v>
      </c>
      <c r="C29" s="50" t="s">
        <v>252</v>
      </c>
      <c r="D29" s="522"/>
      <c r="E29" s="511"/>
      <c r="F29" s="512"/>
      <c r="G29" s="610"/>
      <c r="H29" s="611"/>
      <c r="I29" s="612"/>
      <c r="J29" s="303" t="s">
        <v>463</v>
      </c>
      <c r="K29" s="420"/>
      <c r="L29" s="283"/>
      <c r="M29" s="400"/>
      <c r="N29" s="401"/>
      <c r="O29" s="283"/>
      <c r="P29" s="420"/>
      <c r="Q29" s="10"/>
      <c r="R29" s="283"/>
      <c r="S29" s="432"/>
      <c r="T29" s="283"/>
      <c r="U29" s="284"/>
      <c r="V29" s="364" t="s">
        <v>775</v>
      </c>
      <c r="W29" s="365"/>
      <c r="X29" s="365"/>
      <c r="Y29" s="365"/>
      <c r="Z29" s="365"/>
      <c r="AA29" s="365"/>
      <c r="AB29" s="527">
        <f>AB27</f>
        <v>899</v>
      </c>
      <c r="AC29" s="527"/>
      <c r="AD29" s="307" t="s">
        <v>883</v>
      </c>
      <c r="AE29" s="414"/>
      <c r="AF29" s="414" t="s">
        <v>462</v>
      </c>
      <c r="AG29" s="667">
        <f>$AG$14</f>
        <v>50</v>
      </c>
      <c r="AH29" s="668"/>
      <c r="AI29" s="365" t="s">
        <v>883</v>
      </c>
      <c r="AJ29" s="51"/>
      <c r="AK29" s="437"/>
      <c r="AL29" s="52">
        <f t="shared" si="3"/>
        <v>949</v>
      </c>
      <c r="AM29" s="53"/>
    </row>
    <row r="30" spans="1:39" ht="16.5" customHeight="1">
      <c r="A30" s="14">
        <v>74</v>
      </c>
      <c r="B30" s="15">
        <v>2641</v>
      </c>
      <c r="C30" s="50" t="s">
        <v>253</v>
      </c>
      <c r="D30" s="522"/>
      <c r="E30" s="511"/>
      <c r="F30" s="512"/>
      <c r="G30" s="610"/>
      <c r="H30" s="611"/>
      <c r="I30" s="612"/>
      <c r="J30" s="57" t="s">
        <v>1789</v>
      </c>
      <c r="K30" s="283"/>
      <c r="L30" s="11"/>
      <c r="M30" s="400"/>
      <c r="N30" s="30"/>
      <c r="O30" s="567" t="s">
        <v>1771</v>
      </c>
      <c r="P30" s="665"/>
      <c r="Q30" s="665"/>
      <c r="R30" s="665"/>
      <c r="S30" s="665"/>
      <c r="T30" s="665"/>
      <c r="U30" s="666"/>
      <c r="V30" s="364" t="s">
        <v>772</v>
      </c>
      <c r="W30" s="25"/>
      <c r="X30" s="25"/>
      <c r="Y30" s="25"/>
      <c r="Z30" s="25"/>
      <c r="AA30" s="25"/>
      <c r="AB30" s="527">
        <f>AB26</f>
        <v>805</v>
      </c>
      <c r="AC30" s="527"/>
      <c r="AD30" s="307" t="s">
        <v>883</v>
      </c>
      <c r="AE30" s="414"/>
      <c r="AF30" s="414" t="s">
        <v>462</v>
      </c>
      <c r="AG30" s="667">
        <f>$AG$16</f>
        <v>100</v>
      </c>
      <c r="AH30" s="668"/>
      <c r="AI30" s="365" t="s">
        <v>883</v>
      </c>
      <c r="AJ30" s="51"/>
      <c r="AK30" s="412"/>
      <c r="AL30" s="52">
        <f t="shared" si="3"/>
        <v>905</v>
      </c>
      <c r="AM30" s="53"/>
    </row>
    <row r="31" spans="1:39" ht="16.5" customHeight="1">
      <c r="A31" s="14">
        <v>74</v>
      </c>
      <c r="B31" s="15">
        <v>2642</v>
      </c>
      <c r="C31" s="50" t="s">
        <v>254</v>
      </c>
      <c r="D31" s="522"/>
      <c r="E31" s="511"/>
      <c r="F31" s="512"/>
      <c r="G31" s="610"/>
      <c r="H31" s="611"/>
      <c r="I31" s="612"/>
      <c r="J31" s="57"/>
      <c r="K31" s="283"/>
      <c r="L31" s="11"/>
      <c r="M31" s="400"/>
      <c r="N31" s="401"/>
      <c r="O31" s="44"/>
      <c r="P31" s="439"/>
      <c r="Q31" s="305"/>
      <c r="R31" s="25"/>
      <c r="S31" s="435"/>
      <c r="T31" s="25"/>
      <c r="U31" s="54"/>
      <c r="V31" s="364" t="s">
        <v>775</v>
      </c>
      <c r="W31" s="25"/>
      <c r="X31" s="25"/>
      <c r="Y31" s="25"/>
      <c r="Z31" s="25"/>
      <c r="AA31" s="25"/>
      <c r="AB31" s="527">
        <f>AB27</f>
        <v>899</v>
      </c>
      <c r="AC31" s="527"/>
      <c r="AD31" s="307" t="s">
        <v>883</v>
      </c>
      <c r="AE31" s="414"/>
      <c r="AF31" s="414" t="s">
        <v>462</v>
      </c>
      <c r="AG31" s="667">
        <f>$AG$16</f>
        <v>100</v>
      </c>
      <c r="AH31" s="668"/>
      <c r="AI31" s="365" t="s">
        <v>883</v>
      </c>
      <c r="AJ31" s="49"/>
      <c r="AK31" s="412"/>
      <c r="AL31" s="52">
        <f t="shared" si="3"/>
        <v>999</v>
      </c>
      <c r="AM31" s="53"/>
    </row>
    <row r="32" spans="1:39" ht="16.5" customHeight="1">
      <c r="A32" s="14">
        <v>74</v>
      </c>
      <c r="B32" s="15">
        <v>2651</v>
      </c>
      <c r="C32" s="50" t="s">
        <v>787</v>
      </c>
      <c r="D32" s="350"/>
      <c r="E32" s="345"/>
      <c r="F32" s="346"/>
      <c r="G32" s="390"/>
      <c r="H32" s="391"/>
      <c r="I32" s="391"/>
      <c r="J32" s="57"/>
      <c r="K32" s="283"/>
      <c r="L32" s="11"/>
      <c r="M32" s="400"/>
      <c r="N32" s="30"/>
      <c r="O32" s="567" t="s">
        <v>1772</v>
      </c>
      <c r="P32" s="665"/>
      <c r="Q32" s="665"/>
      <c r="R32" s="665"/>
      <c r="S32" s="665"/>
      <c r="T32" s="665"/>
      <c r="U32" s="666"/>
      <c r="V32" s="364" t="s">
        <v>772</v>
      </c>
      <c r="W32" s="25"/>
      <c r="X32" s="25"/>
      <c r="Y32" s="25"/>
      <c r="Z32" s="25"/>
      <c r="AA32" s="25"/>
      <c r="AB32" s="527">
        <f>AB28</f>
        <v>805</v>
      </c>
      <c r="AC32" s="527"/>
      <c r="AD32" s="307" t="s">
        <v>883</v>
      </c>
      <c r="AE32" s="414"/>
      <c r="AF32" s="414" t="s">
        <v>462</v>
      </c>
      <c r="AG32" s="667">
        <f>$AG$18</f>
        <v>150</v>
      </c>
      <c r="AH32" s="668"/>
      <c r="AI32" s="365" t="s">
        <v>883</v>
      </c>
      <c r="AJ32" s="51"/>
      <c r="AK32" s="412"/>
      <c r="AL32" s="52">
        <f t="shared" si="3"/>
        <v>955</v>
      </c>
      <c r="AM32" s="53"/>
    </row>
    <row r="33" spans="1:39" ht="16.5" customHeight="1">
      <c r="A33" s="14">
        <v>74</v>
      </c>
      <c r="B33" s="15">
        <v>2652</v>
      </c>
      <c r="C33" s="50" t="s">
        <v>788</v>
      </c>
      <c r="D33" s="350"/>
      <c r="E33" s="345"/>
      <c r="F33" s="346"/>
      <c r="G33" s="390"/>
      <c r="H33" s="391"/>
      <c r="I33" s="391"/>
      <c r="J33" s="44"/>
      <c r="K33" s="25"/>
      <c r="L33" s="59"/>
      <c r="M33" s="60"/>
      <c r="N33" s="32"/>
      <c r="O33" s="44"/>
      <c r="P33" s="439"/>
      <c r="Q33" s="305"/>
      <c r="R33" s="25"/>
      <c r="S33" s="435"/>
      <c r="T33" s="25"/>
      <c r="U33" s="54"/>
      <c r="V33" s="364" t="s">
        <v>778</v>
      </c>
      <c r="W33" s="25"/>
      <c r="X33" s="25"/>
      <c r="Y33" s="25"/>
      <c r="Z33" s="25"/>
      <c r="AA33" s="25"/>
      <c r="AB33" s="527">
        <f>AB29</f>
        <v>899</v>
      </c>
      <c r="AC33" s="527"/>
      <c r="AD33" s="307" t="s">
        <v>883</v>
      </c>
      <c r="AE33" s="414"/>
      <c r="AF33" s="414" t="s">
        <v>462</v>
      </c>
      <c r="AG33" s="667">
        <f>$AG$18</f>
        <v>150</v>
      </c>
      <c r="AH33" s="668"/>
      <c r="AI33" s="365" t="s">
        <v>883</v>
      </c>
      <c r="AJ33" s="49"/>
      <c r="AK33" s="412"/>
      <c r="AL33" s="52">
        <f t="shared" si="3"/>
        <v>1049</v>
      </c>
      <c r="AM33" s="53"/>
    </row>
    <row r="34" spans="1:39" ht="16.5" customHeight="1">
      <c r="A34" s="14">
        <v>74</v>
      </c>
      <c r="B34" s="15">
        <v>3141</v>
      </c>
      <c r="C34" s="50" t="s">
        <v>255</v>
      </c>
      <c r="D34" s="607" t="s">
        <v>1386</v>
      </c>
      <c r="E34" s="608"/>
      <c r="F34" s="609"/>
      <c r="G34" s="18" t="s">
        <v>351</v>
      </c>
      <c r="H34" s="18"/>
      <c r="I34" s="18"/>
      <c r="J34" s="43"/>
      <c r="K34" s="21"/>
      <c r="L34" s="131"/>
      <c r="M34" s="56"/>
      <c r="N34" s="116"/>
      <c r="O34" s="18"/>
      <c r="P34" s="18"/>
      <c r="Q34" s="18"/>
      <c r="R34" s="18"/>
      <c r="S34" s="18"/>
      <c r="T34" s="18"/>
      <c r="U34" s="46"/>
      <c r="V34" s="364" t="s">
        <v>779</v>
      </c>
      <c r="W34" s="365"/>
      <c r="X34" s="365"/>
      <c r="Y34" s="365"/>
      <c r="Z34" s="365"/>
      <c r="AA34" s="365"/>
      <c r="AB34" s="527">
        <f>AB36</f>
        <v>251</v>
      </c>
      <c r="AC34" s="527"/>
      <c r="AD34" s="38" t="s">
        <v>1249</v>
      </c>
      <c r="AE34" s="40"/>
      <c r="AF34" s="40"/>
      <c r="AG34" s="40" t="s">
        <v>780</v>
      </c>
      <c r="AH34" s="530">
        <f>AH6</f>
        <v>0.63</v>
      </c>
      <c r="AI34" s="530"/>
      <c r="AJ34" s="51"/>
      <c r="AK34" s="437"/>
      <c r="AL34" s="52">
        <f>ROUND(AB34*AH34,0)</f>
        <v>158</v>
      </c>
      <c r="AM34" s="23"/>
    </row>
    <row r="35" spans="1:39" ht="16.5" customHeight="1">
      <c r="A35" s="14">
        <v>74</v>
      </c>
      <c r="B35" s="15">
        <v>3142</v>
      </c>
      <c r="C35" s="50" t="s">
        <v>259</v>
      </c>
      <c r="D35" s="610"/>
      <c r="E35" s="611"/>
      <c r="F35" s="612"/>
      <c r="G35" s="405"/>
      <c r="H35" s="405"/>
      <c r="I35" s="405"/>
      <c r="J35" s="405"/>
      <c r="K35" s="405"/>
      <c r="L35" s="405"/>
      <c r="M35" s="405"/>
      <c r="N35" s="405"/>
      <c r="O35" s="405"/>
      <c r="P35" s="405"/>
      <c r="Q35" s="405"/>
      <c r="R35" s="405"/>
      <c r="S35" s="405"/>
      <c r="T35" s="405"/>
      <c r="U35" s="406"/>
      <c r="V35" s="364" t="s">
        <v>770</v>
      </c>
      <c r="W35" s="365"/>
      <c r="X35" s="365"/>
      <c r="Y35" s="365"/>
      <c r="Z35" s="365"/>
      <c r="AA35" s="365"/>
      <c r="AB35" s="527">
        <f>AB37</f>
        <v>265</v>
      </c>
      <c r="AC35" s="527"/>
      <c r="AD35" s="38" t="s">
        <v>1249</v>
      </c>
      <c r="AE35" s="40"/>
      <c r="AF35" s="40"/>
      <c r="AG35" s="40" t="s">
        <v>423</v>
      </c>
      <c r="AH35" s="530">
        <f>AH6</f>
        <v>0.63</v>
      </c>
      <c r="AI35" s="530"/>
      <c r="AJ35" s="51"/>
      <c r="AK35" s="437"/>
      <c r="AL35" s="52">
        <f>ROUND(AB35*AH35,0)</f>
        <v>167</v>
      </c>
      <c r="AM35" s="53"/>
    </row>
    <row r="36" spans="1:39" ht="16.5" customHeight="1">
      <c r="A36" s="14">
        <v>74</v>
      </c>
      <c r="B36" s="15">
        <v>3241</v>
      </c>
      <c r="C36" s="50" t="s">
        <v>260</v>
      </c>
      <c r="D36" s="610"/>
      <c r="E36" s="611"/>
      <c r="F36" s="612"/>
      <c r="G36" s="18" t="s">
        <v>1773</v>
      </c>
      <c r="H36" s="18"/>
      <c r="I36" s="18"/>
      <c r="J36" s="18"/>
      <c r="K36" s="18"/>
      <c r="L36" s="18"/>
      <c r="M36" s="18"/>
      <c r="N36" s="18"/>
      <c r="O36" s="18"/>
      <c r="P36" s="18"/>
      <c r="Q36" s="18"/>
      <c r="R36" s="18"/>
      <c r="S36" s="18"/>
      <c r="T36" s="18"/>
      <c r="U36" s="46"/>
      <c r="V36" s="364" t="s">
        <v>789</v>
      </c>
      <c r="W36" s="365"/>
      <c r="X36" s="365"/>
      <c r="Y36" s="365"/>
      <c r="Z36" s="365"/>
      <c r="AA36" s="365"/>
      <c r="AB36" s="527">
        <v>251</v>
      </c>
      <c r="AC36" s="527"/>
      <c r="AD36" s="307" t="s">
        <v>1249</v>
      </c>
      <c r="AE36" s="307"/>
      <c r="AF36" s="307"/>
      <c r="AG36" s="307"/>
      <c r="AH36" s="51"/>
      <c r="AI36" s="313"/>
      <c r="AJ36" s="51"/>
      <c r="AK36" s="55"/>
      <c r="AL36" s="52">
        <f aca="true" t="shared" si="4" ref="AL36:AL41">AB36</f>
        <v>251</v>
      </c>
      <c r="AM36" s="53"/>
    </row>
    <row r="37" spans="1:39" ht="16.5" customHeight="1">
      <c r="A37" s="14">
        <v>74</v>
      </c>
      <c r="B37" s="15">
        <v>3242</v>
      </c>
      <c r="C37" s="50" t="s">
        <v>261</v>
      </c>
      <c r="D37" s="610"/>
      <c r="E37" s="611"/>
      <c r="F37" s="612"/>
      <c r="G37" s="405"/>
      <c r="H37" s="405"/>
      <c r="I37" s="405"/>
      <c r="J37" s="405"/>
      <c r="K37" s="405"/>
      <c r="L37" s="405"/>
      <c r="M37" s="405"/>
      <c r="N37" s="405"/>
      <c r="O37" s="405"/>
      <c r="P37" s="405"/>
      <c r="Q37" s="405"/>
      <c r="R37" s="405"/>
      <c r="S37" s="405"/>
      <c r="T37" s="405"/>
      <c r="U37" s="406"/>
      <c r="V37" s="364" t="s">
        <v>790</v>
      </c>
      <c r="W37" s="365"/>
      <c r="X37" s="365"/>
      <c r="Y37" s="365"/>
      <c r="Z37" s="365"/>
      <c r="AA37" s="365"/>
      <c r="AB37" s="527">
        <v>265</v>
      </c>
      <c r="AC37" s="527"/>
      <c r="AD37" s="307" t="s">
        <v>1249</v>
      </c>
      <c r="AE37" s="307"/>
      <c r="AF37" s="307"/>
      <c r="AG37" s="307"/>
      <c r="AH37" s="51"/>
      <c r="AI37" s="313"/>
      <c r="AJ37" s="51"/>
      <c r="AK37" s="55"/>
      <c r="AL37" s="52">
        <f t="shared" si="4"/>
        <v>265</v>
      </c>
      <c r="AM37" s="53"/>
    </row>
    <row r="38" spans="1:39" ht="16.5" customHeight="1">
      <c r="A38" s="14">
        <v>74</v>
      </c>
      <c r="B38" s="15">
        <v>3341</v>
      </c>
      <c r="C38" s="50" t="s">
        <v>262</v>
      </c>
      <c r="D38" s="610"/>
      <c r="E38" s="611"/>
      <c r="F38" s="612"/>
      <c r="G38" s="18" t="s">
        <v>1774</v>
      </c>
      <c r="H38" s="18"/>
      <c r="I38" s="18"/>
      <c r="J38" s="18"/>
      <c r="K38" s="18"/>
      <c r="L38" s="18"/>
      <c r="M38" s="18"/>
      <c r="N38" s="18"/>
      <c r="O38" s="18"/>
      <c r="P38" s="18"/>
      <c r="Q38" s="18"/>
      <c r="R38" s="18"/>
      <c r="S38" s="18"/>
      <c r="T38" s="18"/>
      <c r="U38" s="46"/>
      <c r="V38" s="364" t="s">
        <v>772</v>
      </c>
      <c r="W38" s="365"/>
      <c r="X38" s="365"/>
      <c r="Y38" s="365"/>
      <c r="Z38" s="365"/>
      <c r="AA38" s="365"/>
      <c r="AB38" s="527">
        <v>407</v>
      </c>
      <c r="AC38" s="527"/>
      <c r="AD38" s="307" t="s">
        <v>1249</v>
      </c>
      <c r="AE38" s="307"/>
      <c r="AF38" s="307"/>
      <c r="AG38" s="307"/>
      <c r="AH38" s="51"/>
      <c r="AI38" s="313"/>
      <c r="AJ38" s="51"/>
      <c r="AK38" s="55"/>
      <c r="AL38" s="52">
        <f t="shared" si="4"/>
        <v>407</v>
      </c>
      <c r="AM38" s="53"/>
    </row>
    <row r="39" spans="1:39" ht="16.5" customHeight="1">
      <c r="A39" s="14">
        <v>74</v>
      </c>
      <c r="B39" s="15">
        <v>3342</v>
      </c>
      <c r="C39" s="50" t="s">
        <v>181</v>
      </c>
      <c r="D39" s="610"/>
      <c r="E39" s="611"/>
      <c r="F39" s="612"/>
      <c r="G39" s="405"/>
      <c r="H39" s="405"/>
      <c r="I39" s="405"/>
      <c r="J39" s="405"/>
      <c r="K39" s="405"/>
      <c r="L39" s="405"/>
      <c r="M39" s="405"/>
      <c r="N39" s="405"/>
      <c r="O39" s="36"/>
      <c r="P39" s="36"/>
      <c r="Q39" s="36"/>
      <c r="R39" s="36"/>
      <c r="S39" s="36"/>
      <c r="T39" s="36"/>
      <c r="U39" s="104"/>
      <c r="V39" s="364" t="s">
        <v>770</v>
      </c>
      <c r="W39" s="365"/>
      <c r="X39" s="365"/>
      <c r="Y39" s="365"/>
      <c r="Z39" s="365"/>
      <c r="AA39" s="365"/>
      <c r="AB39" s="527">
        <v>430</v>
      </c>
      <c r="AC39" s="527"/>
      <c r="AD39" s="307" t="s">
        <v>1249</v>
      </c>
      <c r="AE39" s="307"/>
      <c r="AF39" s="307"/>
      <c r="AG39" s="307"/>
      <c r="AH39" s="51"/>
      <c r="AI39" s="313"/>
      <c r="AJ39" s="51"/>
      <c r="AK39" s="55"/>
      <c r="AL39" s="52">
        <f t="shared" si="4"/>
        <v>430</v>
      </c>
      <c r="AM39" s="53"/>
    </row>
    <row r="40" spans="1:39" ht="16.5" customHeight="1">
      <c r="A40" s="14">
        <v>74</v>
      </c>
      <c r="B40" s="15">
        <v>3441</v>
      </c>
      <c r="C40" s="50" t="s">
        <v>182</v>
      </c>
      <c r="D40" s="610"/>
      <c r="E40" s="611"/>
      <c r="F40" s="612"/>
      <c r="G40" s="18" t="s">
        <v>791</v>
      </c>
      <c r="H40" s="18"/>
      <c r="I40" s="18"/>
      <c r="J40" s="18"/>
      <c r="K40" s="18"/>
      <c r="L40" s="18"/>
      <c r="M40" s="18"/>
      <c r="N40" s="18"/>
      <c r="O40" s="405"/>
      <c r="P40" s="405"/>
      <c r="Q40" s="405"/>
      <c r="R40" s="405"/>
      <c r="S40" s="405"/>
      <c r="T40" s="405"/>
      <c r="U40" s="406"/>
      <c r="V40" s="364" t="s">
        <v>772</v>
      </c>
      <c r="W40" s="365"/>
      <c r="X40" s="365"/>
      <c r="Y40" s="365"/>
      <c r="Z40" s="365"/>
      <c r="AA40" s="365"/>
      <c r="AB40" s="527">
        <v>469</v>
      </c>
      <c r="AC40" s="527"/>
      <c r="AD40" s="307" t="s">
        <v>1249</v>
      </c>
      <c r="AE40" s="307"/>
      <c r="AF40" s="307"/>
      <c r="AG40" s="307"/>
      <c r="AH40" s="51"/>
      <c r="AI40" s="313"/>
      <c r="AJ40" s="51"/>
      <c r="AK40" s="55"/>
      <c r="AL40" s="52">
        <f t="shared" si="4"/>
        <v>469</v>
      </c>
      <c r="AM40" s="53"/>
    </row>
    <row r="41" spans="1:39" ht="16.5" customHeight="1">
      <c r="A41" s="14">
        <v>74</v>
      </c>
      <c r="B41" s="15">
        <v>3442</v>
      </c>
      <c r="C41" s="50" t="s">
        <v>183</v>
      </c>
      <c r="D41" s="610"/>
      <c r="E41" s="611"/>
      <c r="F41" s="612"/>
      <c r="G41" s="405"/>
      <c r="H41" s="405"/>
      <c r="I41" s="405"/>
      <c r="J41" s="405"/>
      <c r="K41" s="405"/>
      <c r="L41" s="405"/>
      <c r="M41" s="405"/>
      <c r="N41" s="405"/>
      <c r="O41" s="405"/>
      <c r="P41" s="405"/>
      <c r="Q41" s="405"/>
      <c r="R41" s="405"/>
      <c r="S41" s="405"/>
      <c r="T41" s="405"/>
      <c r="U41" s="406"/>
      <c r="V41" s="364" t="s">
        <v>770</v>
      </c>
      <c r="W41" s="365"/>
      <c r="X41" s="365"/>
      <c r="Y41" s="365"/>
      <c r="Z41" s="365"/>
      <c r="AA41" s="365"/>
      <c r="AB41" s="527">
        <v>496</v>
      </c>
      <c r="AC41" s="527"/>
      <c r="AD41" s="307" t="s">
        <v>1249</v>
      </c>
      <c r="AE41" s="307"/>
      <c r="AF41" s="307"/>
      <c r="AG41" s="307"/>
      <c r="AH41" s="51"/>
      <c r="AI41" s="313"/>
      <c r="AJ41" s="51"/>
      <c r="AK41" s="55"/>
      <c r="AL41" s="52">
        <f t="shared" si="4"/>
        <v>496</v>
      </c>
      <c r="AM41" s="53"/>
    </row>
    <row r="42" spans="1:39" ht="16.5" customHeight="1">
      <c r="A42" s="14">
        <v>74</v>
      </c>
      <c r="B42" s="15">
        <v>3541</v>
      </c>
      <c r="C42" s="50" t="s">
        <v>184</v>
      </c>
      <c r="D42" s="610"/>
      <c r="E42" s="611"/>
      <c r="F42" s="612"/>
      <c r="G42" s="21" t="s">
        <v>882</v>
      </c>
      <c r="H42" s="415"/>
      <c r="I42" s="21"/>
      <c r="J42" s="56"/>
      <c r="K42" s="285"/>
      <c r="L42" s="43" t="s">
        <v>1770</v>
      </c>
      <c r="M42" s="415"/>
      <c r="N42" s="2"/>
      <c r="O42" s="21"/>
      <c r="P42" s="429"/>
      <c r="Q42" s="21"/>
      <c r="R42" s="21"/>
      <c r="S42" s="429"/>
      <c r="T42" s="21"/>
      <c r="U42" s="89"/>
      <c r="V42" s="364" t="s">
        <v>772</v>
      </c>
      <c r="W42" s="365"/>
      <c r="X42" s="365"/>
      <c r="Y42" s="365"/>
      <c r="Z42" s="365"/>
      <c r="AA42" s="365"/>
      <c r="AB42" s="527">
        <f>AB40</f>
        <v>469</v>
      </c>
      <c r="AC42" s="527"/>
      <c r="AD42" s="307" t="s">
        <v>883</v>
      </c>
      <c r="AE42" s="414"/>
      <c r="AF42" s="414" t="s">
        <v>462</v>
      </c>
      <c r="AG42" s="667">
        <f>$AG$14</f>
        <v>50</v>
      </c>
      <c r="AH42" s="667"/>
      <c r="AI42" s="365" t="s">
        <v>883</v>
      </c>
      <c r="AJ42" s="51"/>
      <c r="AK42" s="437"/>
      <c r="AL42" s="52">
        <f aca="true" t="shared" si="5" ref="AL42:AL47">AB42+AG42</f>
        <v>519</v>
      </c>
      <c r="AM42" s="53"/>
    </row>
    <row r="43" spans="1:39" ht="16.5" customHeight="1">
      <c r="A43" s="14">
        <v>74</v>
      </c>
      <c r="B43" s="15">
        <v>3542</v>
      </c>
      <c r="C43" s="50" t="s">
        <v>185</v>
      </c>
      <c r="D43" s="610"/>
      <c r="E43" s="611"/>
      <c r="F43" s="612"/>
      <c r="G43" s="30" t="s">
        <v>463</v>
      </c>
      <c r="H43" s="420"/>
      <c r="I43" s="283"/>
      <c r="J43" s="400"/>
      <c r="K43" s="401"/>
      <c r="L43" s="413"/>
      <c r="M43" s="439"/>
      <c r="N43" s="305"/>
      <c r="O43" s="25"/>
      <c r="P43" s="435"/>
      <c r="Q43" s="25"/>
      <c r="R43" s="25"/>
      <c r="S43" s="435"/>
      <c r="T43" s="25"/>
      <c r="U43" s="54"/>
      <c r="V43" s="364" t="s">
        <v>775</v>
      </c>
      <c r="W43" s="365"/>
      <c r="X43" s="365"/>
      <c r="Y43" s="365"/>
      <c r="Z43" s="365"/>
      <c r="AA43" s="365"/>
      <c r="AB43" s="527">
        <f>AB41</f>
        <v>496</v>
      </c>
      <c r="AC43" s="527"/>
      <c r="AD43" s="307" t="s">
        <v>883</v>
      </c>
      <c r="AE43" s="414"/>
      <c r="AF43" s="414" t="s">
        <v>462</v>
      </c>
      <c r="AG43" s="667">
        <f>$AG$14</f>
        <v>50</v>
      </c>
      <c r="AH43" s="668"/>
      <c r="AI43" s="365" t="s">
        <v>883</v>
      </c>
      <c r="AJ43" s="51"/>
      <c r="AK43" s="437"/>
      <c r="AL43" s="52">
        <f t="shared" si="5"/>
        <v>546</v>
      </c>
      <c r="AM43" s="53"/>
    </row>
    <row r="44" spans="1:39" ht="16.5" customHeight="1">
      <c r="A44" s="14">
        <v>74</v>
      </c>
      <c r="B44" s="15">
        <v>3641</v>
      </c>
      <c r="C44" s="50" t="s">
        <v>186</v>
      </c>
      <c r="D44" s="610"/>
      <c r="E44" s="611"/>
      <c r="F44" s="612"/>
      <c r="G44" s="283" t="s">
        <v>1789</v>
      </c>
      <c r="H44" s="283"/>
      <c r="I44" s="11"/>
      <c r="J44" s="400"/>
      <c r="K44" s="30"/>
      <c r="L44" s="57" t="s">
        <v>1771</v>
      </c>
      <c r="M44" s="420"/>
      <c r="N44" s="10"/>
      <c r="O44" s="283"/>
      <c r="P44" s="432"/>
      <c r="Q44" s="283"/>
      <c r="R44" s="283"/>
      <c r="S44" s="432"/>
      <c r="T44" s="283"/>
      <c r="U44" s="283"/>
      <c r="V44" s="364" t="s">
        <v>772</v>
      </c>
      <c r="W44" s="25"/>
      <c r="X44" s="25"/>
      <c r="Y44" s="25"/>
      <c r="Z44" s="25"/>
      <c r="AA44" s="25"/>
      <c r="AB44" s="527">
        <f>AB40</f>
        <v>469</v>
      </c>
      <c r="AC44" s="527"/>
      <c r="AD44" s="307" t="s">
        <v>883</v>
      </c>
      <c r="AE44" s="414"/>
      <c r="AF44" s="414" t="s">
        <v>462</v>
      </c>
      <c r="AG44" s="667">
        <f>$AG$16</f>
        <v>100</v>
      </c>
      <c r="AH44" s="668"/>
      <c r="AI44" s="365" t="s">
        <v>883</v>
      </c>
      <c r="AJ44" s="49"/>
      <c r="AK44" s="412"/>
      <c r="AL44" s="52">
        <f t="shared" si="5"/>
        <v>569</v>
      </c>
      <c r="AM44" s="53"/>
    </row>
    <row r="45" spans="1:39" ht="17.25" customHeight="1">
      <c r="A45" s="14">
        <v>74</v>
      </c>
      <c r="B45" s="15">
        <v>3642</v>
      </c>
      <c r="C45" s="50" t="s">
        <v>187</v>
      </c>
      <c r="D45" s="610"/>
      <c r="E45" s="611"/>
      <c r="F45" s="612"/>
      <c r="G45" s="283"/>
      <c r="H45" s="283"/>
      <c r="I45" s="11"/>
      <c r="J45" s="400"/>
      <c r="K45" s="30"/>
      <c r="L45" s="413"/>
      <c r="M45" s="439"/>
      <c r="N45" s="305"/>
      <c r="O45" s="25"/>
      <c r="P45" s="435"/>
      <c r="Q45" s="25"/>
      <c r="R45" s="25"/>
      <c r="S45" s="435"/>
      <c r="T45" s="25"/>
      <c r="U45" s="25"/>
      <c r="V45" s="364" t="s">
        <v>775</v>
      </c>
      <c r="W45" s="25"/>
      <c r="X45" s="25"/>
      <c r="Y45" s="25"/>
      <c r="Z45" s="25"/>
      <c r="AA45" s="25"/>
      <c r="AB45" s="527">
        <f>AB41</f>
        <v>496</v>
      </c>
      <c r="AC45" s="527"/>
      <c r="AD45" s="307" t="s">
        <v>883</v>
      </c>
      <c r="AE45" s="414"/>
      <c r="AF45" s="414" t="s">
        <v>462</v>
      </c>
      <c r="AG45" s="667">
        <f>$AG$16</f>
        <v>100</v>
      </c>
      <c r="AH45" s="668"/>
      <c r="AI45" s="365" t="s">
        <v>883</v>
      </c>
      <c r="AJ45" s="49"/>
      <c r="AK45" s="412"/>
      <c r="AL45" s="58">
        <f t="shared" si="5"/>
        <v>596</v>
      </c>
      <c r="AM45" s="53"/>
    </row>
    <row r="46" spans="1:39" ht="16.5" customHeight="1">
      <c r="A46" s="14">
        <v>74</v>
      </c>
      <c r="B46" s="15">
        <v>3651</v>
      </c>
      <c r="C46" s="50" t="s">
        <v>792</v>
      </c>
      <c r="D46" s="390"/>
      <c r="E46" s="391"/>
      <c r="F46" s="392"/>
      <c r="G46" s="283"/>
      <c r="H46" s="283"/>
      <c r="I46" s="11"/>
      <c r="J46" s="400"/>
      <c r="K46" s="401"/>
      <c r="L46" s="57" t="s">
        <v>1772</v>
      </c>
      <c r="M46" s="420"/>
      <c r="N46" s="10"/>
      <c r="O46" s="283"/>
      <c r="P46" s="432"/>
      <c r="Q46" s="283"/>
      <c r="R46" s="283"/>
      <c r="S46" s="432"/>
      <c r="T46" s="283"/>
      <c r="U46" s="283"/>
      <c r="V46" s="364" t="s">
        <v>772</v>
      </c>
      <c r="W46" s="25"/>
      <c r="X46" s="25"/>
      <c r="Y46" s="25"/>
      <c r="Z46" s="25"/>
      <c r="AA46" s="25"/>
      <c r="AB46" s="527">
        <f>AB42</f>
        <v>469</v>
      </c>
      <c r="AC46" s="527"/>
      <c r="AD46" s="307" t="s">
        <v>883</v>
      </c>
      <c r="AE46" s="414"/>
      <c r="AF46" s="414" t="s">
        <v>462</v>
      </c>
      <c r="AG46" s="667">
        <f>$AG$18</f>
        <v>150</v>
      </c>
      <c r="AH46" s="668"/>
      <c r="AI46" s="365" t="s">
        <v>883</v>
      </c>
      <c r="AJ46" s="49"/>
      <c r="AK46" s="412"/>
      <c r="AL46" s="52">
        <f t="shared" si="5"/>
        <v>619</v>
      </c>
      <c r="AM46" s="53"/>
    </row>
    <row r="47" spans="1:39" ht="17.25" customHeight="1">
      <c r="A47" s="14">
        <v>74</v>
      </c>
      <c r="B47" s="15">
        <v>3652</v>
      </c>
      <c r="C47" s="50" t="s">
        <v>793</v>
      </c>
      <c r="D47" s="393"/>
      <c r="E47" s="394"/>
      <c r="F47" s="395"/>
      <c r="G47" s="25"/>
      <c r="H47" s="25"/>
      <c r="I47" s="59"/>
      <c r="J47" s="60"/>
      <c r="K47" s="34"/>
      <c r="L47" s="413"/>
      <c r="M47" s="439"/>
      <c r="N47" s="305"/>
      <c r="O47" s="25"/>
      <c r="P47" s="435"/>
      <c r="Q47" s="25"/>
      <c r="R47" s="25"/>
      <c r="S47" s="435"/>
      <c r="T47" s="25"/>
      <c r="U47" s="25"/>
      <c r="V47" s="364" t="s">
        <v>778</v>
      </c>
      <c r="W47" s="25"/>
      <c r="X47" s="25"/>
      <c r="Y47" s="25"/>
      <c r="Z47" s="25"/>
      <c r="AA47" s="25"/>
      <c r="AB47" s="527">
        <f>AB43</f>
        <v>496</v>
      </c>
      <c r="AC47" s="527"/>
      <c r="AD47" s="307" t="s">
        <v>883</v>
      </c>
      <c r="AE47" s="414"/>
      <c r="AF47" s="414" t="s">
        <v>462</v>
      </c>
      <c r="AG47" s="667">
        <f>$AG$18</f>
        <v>150</v>
      </c>
      <c r="AH47" s="668"/>
      <c r="AI47" s="365" t="s">
        <v>883</v>
      </c>
      <c r="AJ47" s="49"/>
      <c r="AK47" s="412"/>
      <c r="AL47" s="58">
        <f t="shared" si="5"/>
        <v>646</v>
      </c>
      <c r="AM47" s="53"/>
    </row>
    <row r="48" spans="1:40" ht="16.5" customHeight="1">
      <c r="A48" s="192">
        <v>74</v>
      </c>
      <c r="B48" s="192">
        <v>5301</v>
      </c>
      <c r="C48" s="215" t="s">
        <v>188</v>
      </c>
      <c r="D48" s="57"/>
      <c r="E48" s="283"/>
      <c r="F48" s="283"/>
      <c r="G48" s="283" t="s">
        <v>794</v>
      </c>
      <c r="H48" s="283"/>
      <c r="I48" s="10"/>
      <c r="J48" s="10"/>
      <c r="K48" s="305"/>
      <c r="L48" s="305"/>
      <c r="M48" s="305"/>
      <c r="N48" s="305"/>
      <c r="O48" s="305"/>
      <c r="P48" s="305"/>
      <c r="Q48" s="305"/>
      <c r="R48" s="305"/>
      <c r="S48" s="305"/>
      <c r="T48" s="305"/>
      <c r="U48" s="305"/>
      <c r="V48" s="305"/>
      <c r="W48" s="305"/>
      <c r="X48" s="305"/>
      <c r="Y48" s="305"/>
      <c r="Z48" s="305"/>
      <c r="AA48" s="305"/>
      <c r="AB48" s="59"/>
      <c r="AC48" s="59"/>
      <c r="AD48" s="531">
        <v>50</v>
      </c>
      <c r="AE48" s="531"/>
      <c r="AF48" s="355"/>
      <c r="AG48" s="305" t="s">
        <v>954</v>
      </c>
      <c r="AH48" s="305"/>
      <c r="AI48" s="305"/>
      <c r="AJ48" s="49"/>
      <c r="AK48" s="26"/>
      <c r="AL48" s="193">
        <f aca="true" t="shared" si="6" ref="AL48:AL55">AD48</f>
        <v>50</v>
      </c>
      <c r="AM48" s="29" t="s">
        <v>1333</v>
      </c>
      <c r="AN48" s="420"/>
    </row>
    <row r="49" spans="1:40" ht="16.5" customHeight="1">
      <c r="A49" s="14">
        <v>74</v>
      </c>
      <c r="B49" s="14">
        <v>5050</v>
      </c>
      <c r="C49" s="63" t="s">
        <v>365</v>
      </c>
      <c r="D49" s="364" t="s">
        <v>795</v>
      </c>
      <c r="E49" s="365"/>
      <c r="F49" s="365"/>
      <c r="G49" s="365" t="s">
        <v>1133</v>
      </c>
      <c r="H49" s="365"/>
      <c r="I49" s="365"/>
      <c r="J49" s="365"/>
      <c r="K49" s="365"/>
      <c r="L49" s="365"/>
      <c r="M49" s="365"/>
      <c r="N49" s="365"/>
      <c r="O49" s="365"/>
      <c r="P49" s="365"/>
      <c r="Q49" s="365"/>
      <c r="R49" s="365"/>
      <c r="S49" s="365"/>
      <c r="T49" s="365"/>
      <c r="U49" s="365"/>
      <c r="V49" s="365"/>
      <c r="W49" s="365"/>
      <c r="X49" s="365"/>
      <c r="Y49" s="365"/>
      <c r="Z49" s="365"/>
      <c r="AA49" s="365"/>
      <c r="AB49" s="40"/>
      <c r="AC49" s="40"/>
      <c r="AD49" s="529">
        <v>27</v>
      </c>
      <c r="AE49" s="529"/>
      <c r="AF49" s="353"/>
      <c r="AG49" s="307" t="s">
        <v>954</v>
      </c>
      <c r="AH49" s="365"/>
      <c r="AI49" s="365"/>
      <c r="AJ49" s="64"/>
      <c r="AK49" s="55"/>
      <c r="AL49" s="58">
        <f t="shared" si="6"/>
        <v>27</v>
      </c>
      <c r="AM49" s="23"/>
      <c r="AN49" s="420"/>
    </row>
    <row r="50" spans="1:40" ht="16.5" customHeight="1">
      <c r="A50" s="14">
        <v>74</v>
      </c>
      <c r="B50" s="14">
        <v>6109</v>
      </c>
      <c r="C50" s="63" t="s">
        <v>1447</v>
      </c>
      <c r="D50" s="364"/>
      <c r="F50" s="365"/>
      <c r="G50" s="365" t="s">
        <v>2144</v>
      </c>
      <c r="H50" s="365"/>
      <c r="I50" s="365"/>
      <c r="J50" s="365"/>
      <c r="K50" s="365"/>
      <c r="L50" s="365"/>
      <c r="M50" s="365"/>
      <c r="N50" s="365"/>
      <c r="O50" s="365"/>
      <c r="P50" s="365"/>
      <c r="Q50" s="365"/>
      <c r="R50" s="365"/>
      <c r="S50" s="365"/>
      <c r="T50" s="365"/>
      <c r="U50" s="365"/>
      <c r="V50" s="365"/>
      <c r="W50" s="365"/>
      <c r="X50" s="365"/>
      <c r="Y50" s="365"/>
      <c r="Z50" s="365"/>
      <c r="AA50" s="365"/>
      <c r="AB50" s="40"/>
      <c r="AC50" s="40"/>
      <c r="AD50" s="529">
        <v>60</v>
      </c>
      <c r="AE50" s="529"/>
      <c r="AF50" s="353"/>
      <c r="AG50" s="307" t="s">
        <v>954</v>
      </c>
      <c r="AH50" s="365"/>
      <c r="AI50" s="365"/>
      <c r="AJ50" s="64"/>
      <c r="AK50" s="365"/>
      <c r="AL50" s="58">
        <f t="shared" si="6"/>
        <v>60</v>
      </c>
      <c r="AM50" s="35"/>
      <c r="AN50" s="420"/>
    </row>
    <row r="51" spans="1:39" ht="16.5" customHeight="1">
      <c r="A51" s="14">
        <v>74</v>
      </c>
      <c r="B51" s="14">
        <v>5606</v>
      </c>
      <c r="C51" s="63" t="s">
        <v>1381</v>
      </c>
      <c r="D51" s="364"/>
      <c r="E51" s="365"/>
      <c r="F51" s="365"/>
      <c r="G51" s="365" t="s">
        <v>1383</v>
      </c>
      <c r="H51" s="365"/>
      <c r="I51" s="365"/>
      <c r="J51" s="365"/>
      <c r="K51" s="365"/>
      <c r="L51" s="365"/>
      <c r="M51" s="365"/>
      <c r="N51" s="365"/>
      <c r="O51" s="365"/>
      <c r="P51" s="365"/>
      <c r="Q51" s="365"/>
      <c r="R51" s="365"/>
      <c r="S51" s="365"/>
      <c r="T51" s="365"/>
      <c r="U51" s="365"/>
      <c r="V51" s="365"/>
      <c r="W51" s="365"/>
      <c r="X51" s="365"/>
      <c r="Y51" s="365"/>
      <c r="Z51" s="365"/>
      <c r="AA51" s="365"/>
      <c r="AB51" s="365"/>
      <c r="AC51" s="365"/>
      <c r="AD51" s="529">
        <v>150</v>
      </c>
      <c r="AE51" s="529"/>
      <c r="AF51" s="40"/>
      <c r="AG51" s="307" t="s">
        <v>954</v>
      </c>
      <c r="AH51" s="414"/>
      <c r="AI51" s="414"/>
      <c r="AJ51" s="365"/>
      <c r="AK51" s="64"/>
      <c r="AL51" s="52">
        <f t="shared" si="6"/>
        <v>150</v>
      </c>
      <c r="AM51" s="194" t="s">
        <v>1957</v>
      </c>
    </row>
    <row r="52" spans="1:39" ht="16.5" customHeight="1">
      <c r="A52" s="14">
        <v>74</v>
      </c>
      <c r="B52" s="14">
        <v>5607</v>
      </c>
      <c r="C52" s="63" t="s">
        <v>189</v>
      </c>
      <c r="D52" s="364"/>
      <c r="E52" s="365"/>
      <c r="F52" s="365"/>
      <c r="G52" s="365" t="s">
        <v>1382</v>
      </c>
      <c r="H52" s="365"/>
      <c r="I52" s="365"/>
      <c r="J52" s="365"/>
      <c r="K52" s="365"/>
      <c r="L52" s="365"/>
      <c r="M52" s="365"/>
      <c r="N52" s="365"/>
      <c r="O52" s="365"/>
      <c r="P52" s="365"/>
      <c r="Q52" s="365"/>
      <c r="R52" s="365"/>
      <c r="S52" s="365"/>
      <c r="T52" s="365"/>
      <c r="U52" s="365"/>
      <c r="V52" s="365"/>
      <c r="W52" s="365"/>
      <c r="X52" s="365"/>
      <c r="Y52" s="365"/>
      <c r="Z52" s="365"/>
      <c r="AA52" s="365"/>
      <c r="AB52" s="365"/>
      <c r="AC52" s="365"/>
      <c r="AD52" s="529">
        <v>150</v>
      </c>
      <c r="AE52" s="529"/>
      <c r="AF52" s="40"/>
      <c r="AG52" s="307" t="s">
        <v>954</v>
      </c>
      <c r="AH52" s="414"/>
      <c r="AI52" s="414"/>
      <c r="AJ52" s="365"/>
      <c r="AK52" s="64"/>
      <c r="AL52" s="58">
        <f t="shared" si="6"/>
        <v>150</v>
      </c>
      <c r="AM52" s="61"/>
    </row>
    <row r="53" spans="1:39" ht="16.5" customHeight="1">
      <c r="A53" s="14">
        <v>74</v>
      </c>
      <c r="B53" s="14">
        <v>5611</v>
      </c>
      <c r="C53" s="16" t="s">
        <v>341</v>
      </c>
      <c r="D53" s="43"/>
      <c r="E53" s="21"/>
      <c r="F53" s="21"/>
      <c r="G53" s="669" t="s">
        <v>342</v>
      </c>
      <c r="H53" s="669"/>
      <c r="I53" s="669"/>
      <c r="J53" s="669"/>
      <c r="K53" s="669"/>
      <c r="L53" s="669"/>
      <c r="M53" s="669"/>
      <c r="N53" s="669"/>
      <c r="O53" s="669"/>
      <c r="P53" s="669"/>
      <c r="Q53" s="669"/>
      <c r="R53" s="669"/>
      <c r="S53" s="669"/>
      <c r="T53" s="669"/>
      <c r="U53" s="669"/>
      <c r="V53" s="669"/>
      <c r="W53" s="669"/>
      <c r="X53" s="669"/>
      <c r="Y53" s="669"/>
      <c r="Z53" s="669"/>
      <c r="AA53" s="669"/>
      <c r="AB53" s="669"/>
      <c r="AC53" s="669"/>
      <c r="AD53" s="529">
        <v>94</v>
      </c>
      <c r="AE53" s="529"/>
      <c r="AF53" s="40"/>
      <c r="AG53" s="307" t="s">
        <v>1289</v>
      </c>
      <c r="AH53" s="414"/>
      <c r="AI53" s="414"/>
      <c r="AJ53" s="365"/>
      <c r="AK53" s="64"/>
      <c r="AL53" s="58">
        <f>-AD53</f>
        <v>-94</v>
      </c>
      <c r="AM53" s="29" t="s">
        <v>1333</v>
      </c>
    </row>
    <row r="54" spans="1:40" ht="16.5" customHeight="1">
      <c r="A54" s="14">
        <v>74</v>
      </c>
      <c r="B54" s="14">
        <v>6101</v>
      </c>
      <c r="C54" s="63" t="s">
        <v>1448</v>
      </c>
      <c r="D54" s="567" t="s">
        <v>453</v>
      </c>
      <c r="E54" s="568"/>
      <c r="F54" s="568"/>
      <c r="G54" s="568"/>
      <c r="H54" s="568"/>
      <c r="I54" s="568"/>
      <c r="J54" s="568"/>
      <c r="K54" s="568"/>
      <c r="L54" s="569"/>
      <c r="M54" s="306" t="s">
        <v>435</v>
      </c>
      <c r="N54" s="365"/>
      <c r="O54" s="365"/>
      <c r="P54" s="365"/>
      <c r="Q54" s="365"/>
      <c r="R54" s="365"/>
      <c r="S54" s="365"/>
      <c r="T54" s="365"/>
      <c r="U54" s="365"/>
      <c r="V54" s="365"/>
      <c r="W54" s="365"/>
      <c r="X54" s="365"/>
      <c r="Y54" s="365"/>
      <c r="Z54" s="365"/>
      <c r="AA54" s="365"/>
      <c r="AB54" s="40"/>
      <c r="AC54" s="40"/>
      <c r="AD54" s="529">
        <v>12</v>
      </c>
      <c r="AE54" s="529"/>
      <c r="AF54" s="353"/>
      <c r="AG54" s="307" t="s">
        <v>954</v>
      </c>
      <c r="AH54" s="365"/>
      <c r="AI54" s="365"/>
      <c r="AJ54" s="64"/>
      <c r="AK54" s="365"/>
      <c r="AL54" s="58">
        <f t="shared" si="6"/>
        <v>12</v>
      </c>
      <c r="AM54" s="29" t="s">
        <v>1346</v>
      </c>
      <c r="AN54" s="420"/>
    </row>
    <row r="55" spans="1:40" ht="16.5" customHeight="1">
      <c r="A55" s="14">
        <v>74</v>
      </c>
      <c r="B55" s="14">
        <v>6102</v>
      </c>
      <c r="C55" s="63" t="s">
        <v>1449</v>
      </c>
      <c r="D55" s="310"/>
      <c r="E55" s="32"/>
      <c r="F55" s="36"/>
      <c r="G55" s="36"/>
      <c r="H55" s="36"/>
      <c r="I55" s="305"/>
      <c r="J55" s="305"/>
      <c r="K55" s="305"/>
      <c r="L55" s="26"/>
      <c r="M55" s="306" t="s">
        <v>436</v>
      </c>
      <c r="N55" s="365"/>
      <c r="O55" s="365"/>
      <c r="P55" s="365"/>
      <c r="Q55" s="365"/>
      <c r="R55" s="365"/>
      <c r="S55" s="365"/>
      <c r="T55" s="365"/>
      <c r="U55" s="365"/>
      <c r="V55" s="365"/>
      <c r="W55" s="365"/>
      <c r="X55" s="365"/>
      <c r="Y55" s="365"/>
      <c r="Z55" s="365"/>
      <c r="AA55" s="365"/>
      <c r="AB55" s="40"/>
      <c r="AC55" s="40"/>
      <c r="AD55" s="529">
        <v>6</v>
      </c>
      <c r="AE55" s="529"/>
      <c r="AF55" s="353"/>
      <c r="AG55" s="307" t="s">
        <v>954</v>
      </c>
      <c r="AH55" s="365"/>
      <c r="AI55" s="365"/>
      <c r="AJ55" s="64"/>
      <c r="AK55" s="365"/>
      <c r="AL55" s="58">
        <f t="shared" si="6"/>
        <v>6</v>
      </c>
      <c r="AM55" s="35"/>
      <c r="AN55" s="420"/>
    </row>
    <row r="56" spans="1:40" ht="16.5" customHeight="1">
      <c r="A56" s="14">
        <v>74</v>
      </c>
      <c r="B56" s="14">
        <v>6103</v>
      </c>
      <c r="C56" s="63" t="s">
        <v>263</v>
      </c>
      <c r="D56" s="20" t="s">
        <v>1783</v>
      </c>
      <c r="E56" s="2"/>
      <c r="F56" s="2"/>
      <c r="G56" s="2"/>
      <c r="H56" s="2"/>
      <c r="I56" s="2"/>
      <c r="J56" s="2"/>
      <c r="K56" s="2"/>
      <c r="L56" s="19"/>
      <c r="M56" s="306" t="s">
        <v>1780</v>
      </c>
      <c r="N56" s="99"/>
      <c r="O56" s="365"/>
      <c r="P56" s="365"/>
      <c r="Q56" s="365"/>
      <c r="R56" s="365"/>
      <c r="S56" s="365"/>
      <c r="T56" s="365"/>
      <c r="U56" s="365"/>
      <c r="V56" s="365"/>
      <c r="W56" s="365"/>
      <c r="X56" s="13"/>
      <c r="Y56" s="2"/>
      <c r="Z56" s="2"/>
      <c r="AA56" s="365"/>
      <c r="AB56" s="365"/>
      <c r="AC56" s="365"/>
      <c r="AD56" s="365"/>
      <c r="AE56" s="131" t="s">
        <v>1008</v>
      </c>
      <c r="AF56" s="21" t="s">
        <v>483</v>
      </c>
      <c r="AG56" s="21"/>
      <c r="AH56" s="21"/>
      <c r="AI56" s="2" t="s">
        <v>2301</v>
      </c>
      <c r="AJ56" s="64"/>
      <c r="AK56" s="365"/>
      <c r="AL56" s="58"/>
      <c r="AM56" s="194" t="s">
        <v>1957</v>
      </c>
      <c r="AN56" s="420"/>
    </row>
    <row r="57" spans="1:40" ht="16.5" customHeight="1">
      <c r="A57" s="14">
        <v>74</v>
      </c>
      <c r="B57" s="14">
        <v>6104</v>
      </c>
      <c r="C57" s="63" t="s">
        <v>264</v>
      </c>
      <c r="D57" s="28"/>
      <c r="E57" s="10"/>
      <c r="F57" s="10"/>
      <c r="G57" s="10"/>
      <c r="H57" s="10"/>
      <c r="I57" s="10"/>
      <c r="J57" s="10"/>
      <c r="K57" s="10"/>
      <c r="L57" s="24"/>
      <c r="M57" s="306" t="s">
        <v>1781</v>
      </c>
      <c r="N57" s="99"/>
      <c r="O57" s="365"/>
      <c r="P57" s="365"/>
      <c r="Q57" s="365"/>
      <c r="R57" s="365"/>
      <c r="S57" s="365"/>
      <c r="T57" s="365"/>
      <c r="U57" s="365"/>
      <c r="V57" s="365"/>
      <c r="W57" s="365"/>
      <c r="X57" s="353"/>
      <c r="Y57" s="307"/>
      <c r="Z57" s="307"/>
      <c r="AA57" s="365"/>
      <c r="AB57" s="365"/>
      <c r="AC57" s="365"/>
      <c r="AD57" s="365"/>
      <c r="AE57" s="40" t="s">
        <v>1190</v>
      </c>
      <c r="AF57" s="40"/>
      <c r="AG57" s="539">
        <v>0.9</v>
      </c>
      <c r="AH57" s="540"/>
      <c r="AI57" s="307" t="s">
        <v>2301</v>
      </c>
      <c r="AJ57" s="64"/>
      <c r="AK57" s="365"/>
      <c r="AL57" s="58"/>
      <c r="AM57" s="23"/>
      <c r="AN57" s="420"/>
    </row>
    <row r="58" spans="1:40" ht="16.5" customHeight="1">
      <c r="A58" s="14">
        <v>74</v>
      </c>
      <c r="B58" s="14">
        <v>6105</v>
      </c>
      <c r="C58" s="63" t="s">
        <v>265</v>
      </c>
      <c r="D58" s="304"/>
      <c r="E58" s="305"/>
      <c r="F58" s="305"/>
      <c r="G58" s="305"/>
      <c r="H58" s="305"/>
      <c r="I58" s="305"/>
      <c r="J58" s="305"/>
      <c r="K58" s="305"/>
      <c r="L58" s="26"/>
      <c r="M58" s="306" t="s">
        <v>1782</v>
      </c>
      <c r="N58" s="99"/>
      <c r="O58" s="365"/>
      <c r="P58" s="365"/>
      <c r="Q58" s="365"/>
      <c r="R58" s="365"/>
      <c r="S58" s="365"/>
      <c r="T58" s="365"/>
      <c r="U58" s="365"/>
      <c r="V58" s="365"/>
      <c r="W58" s="365"/>
      <c r="X58" s="355"/>
      <c r="Y58" s="305"/>
      <c r="Z58" s="305"/>
      <c r="AA58" s="365"/>
      <c r="AB58" s="365"/>
      <c r="AC58" s="365"/>
      <c r="AD58" s="365"/>
      <c r="AE58" s="40" t="s">
        <v>1190</v>
      </c>
      <c r="AF58" s="40"/>
      <c r="AG58" s="539">
        <v>0.8</v>
      </c>
      <c r="AH58" s="540"/>
      <c r="AI58" s="305" t="s">
        <v>2301</v>
      </c>
      <c r="AJ58" s="64"/>
      <c r="AK58" s="365"/>
      <c r="AL58" s="58"/>
      <c r="AM58" s="35"/>
      <c r="AN58" s="420"/>
    </row>
  </sheetData>
  <sheetProtection/>
  <mergeCells count="88">
    <mergeCell ref="AD52:AE52"/>
    <mergeCell ref="AD53:AE53"/>
    <mergeCell ref="G53:AC53"/>
    <mergeCell ref="AG57:AH57"/>
    <mergeCell ref="AG58:AH58"/>
    <mergeCell ref="AD54:AE54"/>
    <mergeCell ref="AD55:AE55"/>
    <mergeCell ref="D54:L54"/>
    <mergeCell ref="AD49:AE49"/>
    <mergeCell ref="AD48:AE48"/>
    <mergeCell ref="AD51:AE51"/>
    <mergeCell ref="AD50:AE50"/>
    <mergeCell ref="AB45:AC45"/>
    <mergeCell ref="AG45:AH45"/>
    <mergeCell ref="AH34:AI34"/>
    <mergeCell ref="AB35:AC35"/>
    <mergeCell ref="AH35:AI35"/>
    <mergeCell ref="AB36:AC36"/>
    <mergeCell ref="AB37:AC37"/>
    <mergeCell ref="AB38:AC38"/>
    <mergeCell ref="AB39:AC39"/>
    <mergeCell ref="AB44:AC44"/>
    <mergeCell ref="AB40:AC40"/>
    <mergeCell ref="AB41:AC41"/>
    <mergeCell ref="AG44:AH44"/>
    <mergeCell ref="AB42:AC42"/>
    <mergeCell ref="AG42:AH42"/>
    <mergeCell ref="AB43:AC43"/>
    <mergeCell ref="AG43:AH43"/>
    <mergeCell ref="D34:F45"/>
    <mergeCell ref="G6:I17"/>
    <mergeCell ref="G20:I31"/>
    <mergeCell ref="AB7:AC7"/>
    <mergeCell ref="AH7:AI7"/>
    <mergeCell ref="AH6:AI6"/>
    <mergeCell ref="AB6:AC6"/>
    <mergeCell ref="AG19:AH19"/>
    <mergeCell ref="AB32:AC32"/>
    <mergeCell ref="AB8:AC8"/>
    <mergeCell ref="AB9:AC9"/>
    <mergeCell ref="AB10:AC10"/>
    <mergeCell ref="AB11:AC11"/>
    <mergeCell ref="AG18:AH18"/>
    <mergeCell ref="AG15:AH15"/>
    <mergeCell ref="AB16:AC16"/>
    <mergeCell ref="AH21:AI21"/>
    <mergeCell ref="AB20:AC20"/>
    <mergeCell ref="AH20:AI20"/>
    <mergeCell ref="AG29:AH29"/>
    <mergeCell ref="D6:F31"/>
    <mergeCell ref="AG16:AH16"/>
    <mergeCell ref="AB17:AC17"/>
    <mergeCell ref="AB12:AC12"/>
    <mergeCell ref="AB13:AC13"/>
    <mergeCell ref="AG17:AH17"/>
    <mergeCell ref="AB14:AC14"/>
    <mergeCell ref="AG14:AH14"/>
    <mergeCell ref="AB15:AC15"/>
    <mergeCell ref="AB26:AC26"/>
    <mergeCell ref="AB27:AC27"/>
    <mergeCell ref="AG31:AH31"/>
    <mergeCell ref="AG46:AH46"/>
    <mergeCell ref="AB47:AC47"/>
    <mergeCell ref="AG47:AH47"/>
    <mergeCell ref="O28:U28"/>
    <mergeCell ref="O30:U30"/>
    <mergeCell ref="O32:U32"/>
    <mergeCell ref="AB30:AC30"/>
    <mergeCell ref="AG30:AH30"/>
    <mergeCell ref="AB31:AC31"/>
    <mergeCell ref="AB34:AC34"/>
    <mergeCell ref="AG32:AH32"/>
    <mergeCell ref="AB33:AC33"/>
    <mergeCell ref="AG33:AH33"/>
    <mergeCell ref="AB28:AC28"/>
    <mergeCell ref="AG28:AH28"/>
    <mergeCell ref="AB29:AC29"/>
    <mergeCell ref="O14:U14"/>
    <mergeCell ref="O16:U16"/>
    <mergeCell ref="O18:U18"/>
    <mergeCell ref="AB46:AC46"/>
    <mergeCell ref="AB19:AC19"/>
    <mergeCell ref="AB18:AC18"/>
    <mergeCell ref="AB22:AC22"/>
    <mergeCell ref="AB23:AC23"/>
    <mergeCell ref="AB24:AC24"/>
    <mergeCell ref="AB25:AC25"/>
    <mergeCell ref="AB21:AC21"/>
  </mergeCells>
  <printOptions horizontalCentered="1"/>
  <pageMargins left="0.3937007874015748" right="0.3937007874015748" top="0.7874015748031497" bottom="0.5905511811023623" header="0.5118110236220472" footer="0.31496062992125984"/>
  <pageSetup firstPageNumber="32" useFirstPageNumber="1" horizontalDpi="600" verticalDpi="600" orientation="portrait" paperSize="9" scale="63" r:id="rId1"/>
  <headerFooter alignWithMargins="0">
    <oddHeader>&amp;R&amp;9介護予防認知症対応型通所介護</oddHeader>
    <oddFooter>&amp;C&amp;14&amp;P</oddFooter>
  </headerFooter>
</worksheet>
</file>

<file path=xl/worksheets/sheet16.xml><?xml version="1.0" encoding="utf-8"?>
<worksheet xmlns="http://schemas.openxmlformats.org/spreadsheetml/2006/main" xmlns:r="http://schemas.openxmlformats.org/officeDocument/2006/relationships">
  <dimension ref="A2:AT4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8" width="2.375" style="410" customWidth="1"/>
    <col min="9" max="9" width="3.625" style="410" customWidth="1"/>
    <col min="10" max="17" width="2.375" style="410" customWidth="1"/>
    <col min="18" max="18" width="2.875" style="410" customWidth="1"/>
    <col min="19" max="19" width="2.375" style="410" customWidth="1"/>
    <col min="20" max="20" width="2.875" style="410" customWidth="1"/>
    <col min="21" max="21" width="2.75390625" style="410" customWidth="1"/>
    <col min="22" max="22" width="2.25390625" style="410" customWidth="1"/>
    <col min="23" max="33" width="2.375" style="410" customWidth="1"/>
    <col min="34" max="34" width="3.125" style="77" customWidth="1"/>
    <col min="35" max="35" width="2.375" style="77" customWidth="1"/>
    <col min="36" max="36" width="2.375" style="410" customWidth="1"/>
    <col min="37" max="37" width="2.875" style="77" customWidth="1"/>
    <col min="38" max="39" width="1.875" style="410" customWidth="1"/>
    <col min="40" max="40" width="1.37890625" style="410" customWidth="1"/>
    <col min="41" max="41" width="8.625" style="77" customWidth="1"/>
    <col min="42" max="42" width="8.625" style="410" customWidth="1"/>
    <col min="43" max="16384" width="9.00390625" style="410" customWidth="1"/>
  </cols>
  <sheetData>
    <row r="1" ht="17.25" customHeight="1"/>
    <row r="2" ht="17.25" customHeight="1">
      <c r="B2" s="76" t="s">
        <v>1136</v>
      </c>
    </row>
    <row r="3" ht="13.5" customHeight="1"/>
    <row r="4" spans="1:42" ht="16.5" customHeight="1">
      <c r="A4" s="3" t="s">
        <v>345</v>
      </c>
      <c r="B4" s="411"/>
      <c r="C4" s="4" t="s">
        <v>346</v>
      </c>
      <c r="D4" s="438"/>
      <c r="E4" s="415"/>
      <c r="F4" s="415"/>
      <c r="G4" s="415"/>
      <c r="H4" s="415"/>
      <c r="I4" s="415"/>
      <c r="J4" s="415"/>
      <c r="K4" s="415"/>
      <c r="L4" s="415"/>
      <c r="M4" s="415"/>
      <c r="N4" s="415"/>
      <c r="O4" s="415"/>
      <c r="P4" s="415"/>
      <c r="Q4" s="415"/>
      <c r="R4" s="415"/>
      <c r="S4" s="415"/>
      <c r="T4" s="5" t="s">
        <v>347</v>
      </c>
      <c r="U4" s="415"/>
      <c r="V4" s="415"/>
      <c r="W4" s="415"/>
      <c r="X4" s="5"/>
      <c r="Y4" s="415"/>
      <c r="Z4" s="415"/>
      <c r="AA4" s="415"/>
      <c r="AB4" s="415"/>
      <c r="AC4" s="415"/>
      <c r="AD4" s="415"/>
      <c r="AE4" s="415"/>
      <c r="AF4" s="415"/>
      <c r="AG4" s="415"/>
      <c r="AH4" s="415"/>
      <c r="AI4" s="48"/>
      <c r="AJ4" s="48"/>
      <c r="AK4" s="415"/>
      <c r="AL4" s="415"/>
      <c r="AM4" s="415"/>
      <c r="AN4" s="415"/>
      <c r="AO4" s="6" t="s">
        <v>419</v>
      </c>
      <c r="AP4" s="6" t="s">
        <v>420</v>
      </c>
    </row>
    <row r="5" spans="1:42" ht="16.5" customHeight="1">
      <c r="A5" s="7" t="s">
        <v>348</v>
      </c>
      <c r="B5" s="8" t="s">
        <v>349</v>
      </c>
      <c r="C5" s="412"/>
      <c r="D5" s="413"/>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9"/>
      <c r="AJ5" s="49"/>
      <c r="AK5" s="439"/>
      <c r="AL5" s="439"/>
      <c r="AM5" s="439"/>
      <c r="AN5" s="439"/>
      <c r="AO5" s="9" t="s">
        <v>1248</v>
      </c>
      <c r="AP5" s="9" t="s">
        <v>1249</v>
      </c>
    </row>
    <row r="6" spans="1:46" ht="16.5" customHeight="1">
      <c r="A6" s="14">
        <v>74</v>
      </c>
      <c r="B6" s="15">
        <v>8401</v>
      </c>
      <c r="C6" s="50" t="s">
        <v>796</v>
      </c>
      <c r="D6" s="521" t="s">
        <v>2131</v>
      </c>
      <c r="E6" s="509"/>
      <c r="F6" s="510"/>
      <c r="G6" s="607" t="s">
        <v>1384</v>
      </c>
      <c r="H6" s="608"/>
      <c r="I6" s="609"/>
      <c r="J6" s="21" t="s">
        <v>351</v>
      </c>
      <c r="K6" s="21"/>
      <c r="L6" s="429"/>
      <c r="M6" s="21"/>
      <c r="N6" s="21"/>
      <c r="O6" s="21"/>
      <c r="P6" s="21"/>
      <c r="Q6" s="21"/>
      <c r="R6" s="21"/>
      <c r="S6" s="132"/>
      <c r="T6" s="133"/>
      <c r="U6" s="134"/>
      <c r="V6" s="364" t="s">
        <v>779</v>
      </c>
      <c r="W6" s="365"/>
      <c r="X6" s="365"/>
      <c r="Y6" s="365"/>
      <c r="Z6" s="365"/>
      <c r="AA6" s="365"/>
      <c r="AB6" s="527">
        <f>'予防認知通所介護'!AB6</f>
        <v>518</v>
      </c>
      <c r="AC6" s="527"/>
      <c r="AD6" s="38" t="s">
        <v>1249</v>
      </c>
      <c r="AE6" s="40"/>
      <c r="AF6" s="40" t="s">
        <v>780</v>
      </c>
      <c r="AG6" s="530">
        <v>0.7</v>
      </c>
      <c r="AH6" s="530"/>
      <c r="AI6" s="40" t="s">
        <v>780</v>
      </c>
      <c r="AJ6" s="533">
        <f>'予防認知通所介護'!AH6</f>
        <v>0.63</v>
      </c>
      <c r="AK6" s="533"/>
      <c r="AL6" s="414"/>
      <c r="AM6" s="414"/>
      <c r="AN6" s="437"/>
      <c r="AO6" s="58">
        <f>ROUND(ROUND(AB6*AG6,0)*AJ6,0)</f>
        <v>229</v>
      </c>
      <c r="AP6" s="23" t="s">
        <v>352</v>
      </c>
      <c r="AR6" s="11"/>
      <c r="AS6" s="377"/>
      <c r="AT6" s="377"/>
    </row>
    <row r="7" spans="1:42" ht="16.5" customHeight="1">
      <c r="A7" s="14">
        <v>74</v>
      </c>
      <c r="B7" s="15">
        <v>8402</v>
      </c>
      <c r="C7" s="50" t="s">
        <v>797</v>
      </c>
      <c r="D7" s="522"/>
      <c r="E7" s="511"/>
      <c r="F7" s="512"/>
      <c r="G7" s="610"/>
      <c r="H7" s="611"/>
      <c r="I7" s="612"/>
      <c r="J7" s="283"/>
      <c r="K7" s="283"/>
      <c r="L7" s="432"/>
      <c r="M7" s="283"/>
      <c r="N7" s="283"/>
      <c r="O7" s="283"/>
      <c r="P7" s="283"/>
      <c r="Q7" s="283"/>
      <c r="R7" s="283"/>
      <c r="S7" s="570" t="s">
        <v>798</v>
      </c>
      <c r="T7" s="571"/>
      <c r="U7" s="572"/>
      <c r="V7" s="364" t="s">
        <v>799</v>
      </c>
      <c r="W7" s="365"/>
      <c r="X7" s="365"/>
      <c r="Y7" s="365"/>
      <c r="Z7" s="365"/>
      <c r="AA7" s="365"/>
      <c r="AB7" s="527">
        <f>'予防認知通所介護'!AB7</f>
        <v>574</v>
      </c>
      <c r="AC7" s="527"/>
      <c r="AD7" s="38" t="s">
        <v>1249</v>
      </c>
      <c r="AE7" s="40"/>
      <c r="AF7" s="40" t="s">
        <v>780</v>
      </c>
      <c r="AG7" s="530">
        <f>$AG$6</f>
        <v>0.7</v>
      </c>
      <c r="AH7" s="530"/>
      <c r="AI7" s="40" t="s">
        <v>780</v>
      </c>
      <c r="AJ7" s="533">
        <f>AJ6</f>
        <v>0.63</v>
      </c>
      <c r="AK7" s="533"/>
      <c r="AL7" s="414"/>
      <c r="AM7" s="414"/>
      <c r="AN7" s="437"/>
      <c r="AO7" s="58">
        <f>ROUND(ROUND(AB7*AG7,0)*AJ7,0)</f>
        <v>253</v>
      </c>
      <c r="AP7" s="53"/>
    </row>
    <row r="8" spans="1:42" ht="16.5" customHeight="1">
      <c r="A8" s="14">
        <v>74</v>
      </c>
      <c r="B8" s="15">
        <v>8411</v>
      </c>
      <c r="C8" s="50" t="s">
        <v>191</v>
      </c>
      <c r="D8" s="522"/>
      <c r="E8" s="511"/>
      <c r="F8" s="512"/>
      <c r="G8" s="610"/>
      <c r="H8" s="611"/>
      <c r="I8" s="612"/>
      <c r="J8" s="43" t="s">
        <v>1775</v>
      </c>
      <c r="K8" s="21"/>
      <c r="L8" s="429"/>
      <c r="M8" s="21"/>
      <c r="N8" s="21"/>
      <c r="O8" s="21"/>
      <c r="P8" s="21"/>
      <c r="Q8" s="21"/>
      <c r="R8" s="89"/>
      <c r="S8" s="570"/>
      <c r="T8" s="571"/>
      <c r="U8" s="572"/>
      <c r="V8" s="364" t="s">
        <v>781</v>
      </c>
      <c r="W8" s="365"/>
      <c r="X8" s="365"/>
      <c r="Y8" s="365"/>
      <c r="Z8" s="365"/>
      <c r="AA8" s="365"/>
      <c r="AB8" s="527">
        <f>'予防認知通所介護'!AB8</f>
        <v>518</v>
      </c>
      <c r="AC8" s="527"/>
      <c r="AD8" s="307" t="s">
        <v>1249</v>
      </c>
      <c r="AE8" s="307"/>
      <c r="AF8" s="40" t="s">
        <v>800</v>
      </c>
      <c r="AG8" s="530">
        <f>$AG$6</f>
        <v>0.7</v>
      </c>
      <c r="AH8" s="530"/>
      <c r="AI8" s="313"/>
      <c r="AJ8" s="51"/>
      <c r="AK8" s="365"/>
      <c r="AL8" s="414"/>
      <c r="AM8" s="414"/>
      <c r="AN8" s="437"/>
      <c r="AO8" s="58">
        <f aca="true" t="shared" si="0" ref="AO8:AO13">ROUND(AB8*AG8,0)</f>
        <v>363</v>
      </c>
      <c r="AP8" s="53"/>
    </row>
    <row r="9" spans="1:44" ht="16.5" customHeight="1">
      <c r="A9" s="14">
        <v>74</v>
      </c>
      <c r="B9" s="15">
        <v>8412</v>
      </c>
      <c r="C9" s="50" t="s">
        <v>192</v>
      </c>
      <c r="D9" s="522"/>
      <c r="E9" s="511"/>
      <c r="F9" s="512"/>
      <c r="G9" s="610"/>
      <c r="H9" s="611"/>
      <c r="I9" s="612"/>
      <c r="J9" s="44"/>
      <c r="K9" s="25"/>
      <c r="L9" s="435"/>
      <c r="M9" s="25"/>
      <c r="N9" s="25"/>
      <c r="O9" s="25"/>
      <c r="P9" s="25"/>
      <c r="Q9" s="25"/>
      <c r="R9" s="54"/>
      <c r="S9" s="570"/>
      <c r="T9" s="571"/>
      <c r="U9" s="572"/>
      <c r="V9" s="364" t="s">
        <v>782</v>
      </c>
      <c r="W9" s="365"/>
      <c r="X9" s="365"/>
      <c r="Y9" s="365"/>
      <c r="Z9" s="365"/>
      <c r="AA9" s="365"/>
      <c r="AB9" s="527">
        <f>'予防認知通所介護'!AB9</f>
        <v>574</v>
      </c>
      <c r="AC9" s="527"/>
      <c r="AD9" s="307" t="s">
        <v>1249</v>
      </c>
      <c r="AE9" s="307"/>
      <c r="AF9" s="40" t="s">
        <v>800</v>
      </c>
      <c r="AG9" s="530">
        <f>$AG$6</f>
        <v>0.7</v>
      </c>
      <c r="AH9" s="530"/>
      <c r="AI9" s="313"/>
      <c r="AJ9" s="51"/>
      <c r="AK9" s="365"/>
      <c r="AL9" s="414"/>
      <c r="AM9" s="414"/>
      <c r="AN9" s="437"/>
      <c r="AO9" s="58">
        <f t="shared" si="0"/>
        <v>402</v>
      </c>
      <c r="AP9" s="53"/>
      <c r="AQ9" s="67"/>
      <c r="AR9" s="68"/>
    </row>
    <row r="10" spans="1:42" ht="16.5" customHeight="1">
      <c r="A10" s="14">
        <v>74</v>
      </c>
      <c r="B10" s="15">
        <v>8421</v>
      </c>
      <c r="C10" s="50" t="s">
        <v>193</v>
      </c>
      <c r="D10" s="522"/>
      <c r="E10" s="511"/>
      <c r="F10" s="512"/>
      <c r="G10" s="610"/>
      <c r="H10" s="611"/>
      <c r="I10" s="612"/>
      <c r="J10" s="62" t="s">
        <v>1776</v>
      </c>
      <c r="K10" s="283"/>
      <c r="L10" s="432"/>
      <c r="M10" s="283"/>
      <c r="N10" s="283"/>
      <c r="O10" s="283"/>
      <c r="P10" s="283"/>
      <c r="Q10" s="283"/>
      <c r="R10" s="283"/>
      <c r="S10" s="570"/>
      <c r="T10" s="571"/>
      <c r="U10" s="572"/>
      <c r="V10" s="364" t="s">
        <v>783</v>
      </c>
      <c r="W10" s="365"/>
      <c r="X10" s="365"/>
      <c r="Y10" s="365"/>
      <c r="Z10" s="365"/>
      <c r="AA10" s="365"/>
      <c r="AB10" s="527">
        <f>'予防認知通所介護'!AB10</f>
        <v>787</v>
      </c>
      <c r="AC10" s="527"/>
      <c r="AD10" s="307" t="s">
        <v>1249</v>
      </c>
      <c r="AE10" s="307"/>
      <c r="AF10" s="40" t="s">
        <v>801</v>
      </c>
      <c r="AG10" s="530">
        <f>$AG$6</f>
        <v>0.7</v>
      </c>
      <c r="AH10" s="530"/>
      <c r="AI10" s="313"/>
      <c r="AJ10" s="51"/>
      <c r="AK10" s="365"/>
      <c r="AL10" s="414"/>
      <c r="AM10" s="414"/>
      <c r="AN10" s="437"/>
      <c r="AO10" s="58">
        <f t="shared" si="0"/>
        <v>551</v>
      </c>
      <c r="AP10" s="53"/>
    </row>
    <row r="11" spans="1:42" ht="16.5" customHeight="1">
      <c r="A11" s="14">
        <v>74</v>
      </c>
      <c r="B11" s="15">
        <v>8422</v>
      </c>
      <c r="C11" s="50" t="s">
        <v>194</v>
      </c>
      <c r="D11" s="522"/>
      <c r="E11" s="511"/>
      <c r="F11" s="512"/>
      <c r="G11" s="610"/>
      <c r="H11" s="611"/>
      <c r="I11" s="612"/>
      <c r="J11" s="62"/>
      <c r="K11" s="283"/>
      <c r="L11" s="432"/>
      <c r="M11" s="283"/>
      <c r="N11" s="283"/>
      <c r="O11" s="283"/>
      <c r="P11" s="283"/>
      <c r="Q11" s="283"/>
      <c r="R11" s="283"/>
      <c r="S11" s="570"/>
      <c r="T11" s="571"/>
      <c r="U11" s="572"/>
      <c r="V11" s="364" t="s">
        <v>784</v>
      </c>
      <c r="W11" s="365"/>
      <c r="X11" s="365"/>
      <c r="Y11" s="365"/>
      <c r="Z11" s="365"/>
      <c r="AA11" s="365"/>
      <c r="AB11" s="527">
        <f>'予防認知通所介護'!AB11</f>
        <v>878</v>
      </c>
      <c r="AC11" s="527"/>
      <c r="AD11" s="307" t="s">
        <v>1249</v>
      </c>
      <c r="AE11" s="307"/>
      <c r="AF11" s="40" t="s">
        <v>801</v>
      </c>
      <c r="AG11" s="530">
        <f>$AG$6</f>
        <v>0.7</v>
      </c>
      <c r="AH11" s="530"/>
      <c r="AI11" s="313"/>
      <c r="AJ11" s="51"/>
      <c r="AK11" s="365"/>
      <c r="AL11" s="414"/>
      <c r="AM11" s="414"/>
      <c r="AN11" s="437"/>
      <c r="AO11" s="58">
        <f t="shared" si="0"/>
        <v>615</v>
      </c>
      <c r="AP11" s="53"/>
    </row>
    <row r="12" spans="1:42" ht="16.5" customHeight="1">
      <c r="A12" s="14">
        <v>74</v>
      </c>
      <c r="B12" s="15">
        <v>8431</v>
      </c>
      <c r="C12" s="50" t="s">
        <v>195</v>
      </c>
      <c r="D12" s="522"/>
      <c r="E12" s="511"/>
      <c r="F12" s="512"/>
      <c r="G12" s="610"/>
      <c r="H12" s="611"/>
      <c r="I12" s="612"/>
      <c r="J12" s="43" t="s">
        <v>1777</v>
      </c>
      <c r="K12" s="21"/>
      <c r="L12" s="131"/>
      <c r="M12" s="56"/>
      <c r="N12" s="116"/>
      <c r="O12" s="21"/>
      <c r="P12" s="21"/>
      <c r="Q12" s="21"/>
      <c r="R12" s="89"/>
      <c r="S12" s="570"/>
      <c r="T12" s="571"/>
      <c r="U12" s="572"/>
      <c r="V12" s="364" t="s">
        <v>785</v>
      </c>
      <c r="W12" s="365"/>
      <c r="X12" s="365"/>
      <c r="Y12" s="365"/>
      <c r="Z12" s="365"/>
      <c r="AA12" s="365"/>
      <c r="AB12" s="527">
        <f>'予防認知通所介護'!AB12</f>
        <v>896</v>
      </c>
      <c r="AC12" s="527"/>
      <c r="AD12" s="307" t="s">
        <v>1249</v>
      </c>
      <c r="AE12" s="307"/>
      <c r="AF12" s="40" t="s">
        <v>802</v>
      </c>
      <c r="AG12" s="530">
        <f aca="true" t="shared" si="1" ref="AG12:AG47">$AG$6</f>
        <v>0.7</v>
      </c>
      <c r="AH12" s="530"/>
      <c r="AI12" s="313"/>
      <c r="AJ12" s="51"/>
      <c r="AK12" s="365"/>
      <c r="AL12" s="414"/>
      <c r="AM12" s="414"/>
      <c r="AN12" s="437"/>
      <c r="AO12" s="58">
        <f t="shared" si="0"/>
        <v>627</v>
      </c>
      <c r="AP12" s="53"/>
    </row>
    <row r="13" spans="1:42" ht="16.5" customHeight="1">
      <c r="A13" s="14">
        <v>74</v>
      </c>
      <c r="B13" s="15">
        <v>8432</v>
      </c>
      <c r="C13" s="50" t="s">
        <v>196</v>
      </c>
      <c r="D13" s="522"/>
      <c r="E13" s="511"/>
      <c r="F13" s="512"/>
      <c r="G13" s="610"/>
      <c r="H13" s="611"/>
      <c r="I13" s="612"/>
      <c r="J13" s="44"/>
      <c r="K13" s="25"/>
      <c r="L13" s="59"/>
      <c r="M13" s="60"/>
      <c r="N13" s="32"/>
      <c r="O13" s="25"/>
      <c r="P13" s="25"/>
      <c r="Q13" s="25"/>
      <c r="R13" s="54"/>
      <c r="S13" s="570"/>
      <c r="T13" s="571"/>
      <c r="U13" s="572"/>
      <c r="V13" s="364" t="s">
        <v>786</v>
      </c>
      <c r="W13" s="365"/>
      <c r="X13" s="365"/>
      <c r="Y13" s="365"/>
      <c r="Z13" s="365"/>
      <c r="AA13" s="365"/>
      <c r="AB13" s="527">
        <f>'予防認知通所介護'!AB13</f>
        <v>1001</v>
      </c>
      <c r="AC13" s="527"/>
      <c r="AD13" s="307" t="s">
        <v>1249</v>
      </c>
      <c r="AE13" s="307"/>
      <c r="AF13" s="40" t="s">
        <v>802</v>
      </c>
      <c r="AG13" s="530">
        <f aca="true" t="shared" si="2" ref="AG13:AG20">$AG$6</f>
        <v>0.7</v>
      </c>
      <c r="AH13" s="530"/>
      <c r="AI13" s="313"/>
      <c r="AJ13" s="51"/>
      <c r="AK13" s="365"/>
      <c r="AL13" s="414"/>
      <c r="AM13" s="414"/>
      <c r="AN13" s="437"/>
      <c r="AO13" s="58">
        <f t="shared" si="0"/>
        <v>701</v>
      </c>
      <c r="AP13" s="53"/>
    </row>
    <row r="14" spans="1:42" ht="16.5" customHeight="1">
      <c r="A14" s="14">
        <v>74</v>
      </c>
      <c r="B14" s="15">
        <v>8441</v>
      </c>
      <c r="C14" s="50" t="s">
        <v>1502</v>
      </c>
      <c r="D14" s="522"/>
      <c r="E14" s="511"/>
      <c r="F14" s="512"/>
      <c r="G14" s="610"/>
      <c r="H14" s="611"/>
      <c r="I14" s="612"/>
      <c r="J14" s="283" t="s">
        <v>1152</v>
      </c>
      <c r="K14" s="432"/>
      <c r="L14" s="283"/>
      <c r="M14" s="400"/>
      <c r="N14" s="401"/>
      <c r="O14" s="283" t="s">
        <v>1158</v>
      </c>
      <c r="P14" s="432"/>
      <c r="Q14" s="283"/>
      <c r="R14" s="283"/>
      <c r="S14" s="69"/>
      <c r="T14" s="70"/>
      <c r="U14" s="71"/>
      <c r="V14" s="364" t="s">
        <v>772</v>
      </c>
      <c r="W14" s="365"/>
      <c r="X14" s="365"/>
      <c r="Y14" s="365"/>
      <c r="Z14" s="365"/>
      <c r="AA14" s="365"/>
      <c r="AB14" s="527">
        <f>'予防認知通所介護'!AB14</f>
        <v>896</v>
      </c>
      <c r="AC14" s="527"/>
      <c r="AD14" s="307" t="s">
        <v>883</v>
      </c>
      <c r="AE14" s="414"/>
      <c r="AF14" s="40" t="s">
        <v>492</v>
      </c>
      <c r="AG14" s="530">
        <f t="shared" si="2"/>
        <v>0.7</v>
      </c>
      <c r="AH14" s="530"/>
      <c r="AI14" s="414" t="s">
        <v>462</v>
      </c>
      <c r="AJ14" s="527">
        <f>'予防認知通所介護'!AG14</f>
        <v>50</v>
      </c>
      <c r="AK14" s="529"/>
      <c r="AL14" s="365" t="s">
        <v>883</v>
      </c>
      <c r="AM14" s="414"/>
      <c r="AN14" s="437"/>
      <c r="AO14" s="58">
        <f aca="true" t="shared" si="3" ref="AO14:AO19">ROUND(AB14*AG14,0)+AJ14</f>
        <v>677</v>
      </c>
      <c r="AP14" s="53"/>
    </row>
    <row r="15" spans="1:42" ht="16.5" customHeight="1">
      <c r="A15" s="14">
        <v>74</v>
      </c>
      <c r="B15" s="15">
        <v>8442</v>
      </c>
      <c r="C15" s="50" t="s">
        <v>1503</v>
      </c>
      <c r="D15" s="522"/>
      <c r="E15" s="511"/>
      <c r="F15" s="512"/>
      <c r="G15" s="610"/>
      <c r="H15" s="611"/>
      <c r="I15" s="612"/>
      <c r="J15" s="30" t="s">
        <v>463</v>
      </c>
      <c r="K15" s="432"/>
      <c r="L15" s="283"/>
      <c r="M15" s="400"/>
      <c r="N15" s="401"/>
      <c r="O15" s="57" t="s">
        <v>493</v>
      </c>
      <c r="P15" s="432"/>
      <c r="Q15" s="283"/>
      <c r="R15" s="283"/>
      <c r="S15" s="368"/>
      <c r="T15" s="369"/>
      <c r="U15" s="370"/>
      <c r="V15" s="364" t="s">
        <v>775</v>
      </c>
      <c r="W15" s="365"/>
      <c r="X15" s="365"/>
      <c r="Y15" s="365"/>
      <c r="Z15" s="365"/>
      <c r="AA15" s="365"/>
      <c r="AB15" s="527">
        <f>'予防認知通所介護'!AB15</f>
        <v>1001</v>
      </c>
      <c r="AC15" s="527"/>
      <c r="AD15" s="307" t="s">
        <v>883</v>
      </c>
      <c r="AE15" s="414"/>
      <c r="AF15" s="40" t="s">
        <v>492</v>
      </c>
      <c r="AG15" s="530">
        <f t="shared" si="2"/>
        <v>0.7</v>
      </c>
      <c r="AH15" s="530"/>
      <c r="AI15" s="414" t="s">
        <v>462</v>
      </c>
      <c r="AJ15" s="527">
        <f>'予防認知通所介護'!AG15</f>
        <v>50</v>
      </c>
      <c r="AK15" s="529"/>
      <c r="AL15" s="365" t="s">
        <v>883</v>
      </c>
      <c r="AM15" s="414"/>
      <c r="AN15" s="437"/>
      <c r="AO15" s="58">
        <f t="shared" si="3"/>
        <v>751</v>
      </c>
      <c r="AP15" s="53"/>
    </row>
    <row r="16" spans="1:42" ht="16.5" customHeight="1">
      <c r="A16" s="14">
        <v>74</v>
      </c>
      <c r="B16" s="15">
        <v>8451</v>
      </c>
      <c r="C16" s="50" t="s">
        <v>1504</v>
      </c>
      <c r="D16" s="522"/>
      <c r="E16" s="511"/>
      <c r="F16" s="512"/>
      <c r="G16" s="610"/>
      <c r="H16" s="611"/>
      <c r="I16" s="612"/>
      <c r="J16" s="57" t="s">
        <v>1789</v>
      </c>
      <c r="K16" s="283"/>
      <c r="L16" s="11"/>
      <c r="M16" s="400"/>
      <c r="N16" s="30"/>
      <c r="O16" s="43" t="s">
        <v>1778</v>
      </c>
      <c r="P16" s="429"/>
      <c r="Q16" s="21"/>
      <c r="R16" s="89"/>
      <c r="S16" s="368"/>
      <c r="T16" s="369"/>
      <c r="U16" s="370"/>
      <c r="V16" s="364" t="s">
        <v>772</v>
      </c>
      <c r="W16" s="25"/>
      <c r="X16" s="25"/>
      <c r="Y16" s="25"/>
      <c r="Z16" s="25"/>
      <c r="AA16" s="25"/>
      <c r="AB16" s="527">
        <f>'予防認知通所介護'!AB16</f>
        <v>896</v>
      </c>
      <c r="AC16" s="527"/>
      <c r="AD16" s="307" t="s">
        <v>883</v>
      </c>
      <c r="AE16" s="414"/>
      <c r="AF16" s="40" t="s">
        <v>492</v>
      </c>
      <c r="AG16" s="530">
        <f t="shared" si="2"/>
        <v>0.7</v>
      </c>
      <c r="AH16" s="530"/>
      <c r="AI16" s="414" t="s">
        <v>462</v>
      </c>
      <c r="AJ16" s="527">
        <f>'予防認知通所介護'!AG16</f>
        <v>100</v>
      </c>
      <c r="AK16" s="529"/>
      <c r="AL16" s="365" t="s">
        <v>883</v>
      </c>
      <c r="AM16" s="414"/>
      <c r="AN16" s="437"/>
      <c r="AO16" s="58">
        <f t="shared" si="3"/>
        <v>727</v>
      </c>
      <c r="AP16" s="53"/>
    </row>
    <row r="17" spans="1:42" ht="16.5" customHeight="1">
      <c r="A17" s="14">
        <v>74</v>
      </c>
      <c r="B17" s="15">
        <v>8452</v>
      </c>
      <c r="C17" s="50" t="s">
        <v>1505</v>
      </c>
      <c r="D17" s="522"/>
      <c r="E17" s="511"/>
      <c r="F17" s="512"/>
      <c r="G17" s="610"/>
      <c r="H17" s="611"/>
      <c r="I17" s="612"/>
      <c r="J17" s="283"/>
      <c r="K17" s="283"/>
      <c r="L17" s="11"/>
      <c r="M17" s="400"/>
      <c r="N17" s="30"/>
      <c r="O17" s="57" t="s">
        <v>494</v>
      </c>
      <c r="P17" s="432"/>
      <c r="Q17" s="283"/>
      <c r="R17" s="283"/>
      <c r="S17" s="368"/>
      <c r="T17" s="369"/>
      <c r="U17" s="370"/>
      <c r="V17" s="364" t="s">
        <v>775</v>
      </c>
      <c r="W17" s="25"/>
      <c r="X17" s="25"/>
      <c r="Y17" s="25"/>
      <c r="Z17" s="25"/>
      <c r="AA17" s="25"/>
      <c r="AB17" s="527">
        <f>'予防認知通所介護'!AB17</f>
        <v>1001</v>
      </c>
      <c r="AC17" s="527"/>
      <c r="AD17" s="307" t="s">
        <v>883</v>
      </c>
      <c r="AE17" s="414"/>
      <c r="AF17" s="40" t="s">
        <v>492</v>
      </c>
      <c r="AG17" s="530">
        <f t="shared" si="2"/>
        <v>0.7</v>
      </c>
      <c r="AH17" s="530"/>
      <c r="AI17" s="414" t="s">
        <v>462</v>
      </c>
      <c r="AJ17" s="527">
        <f>'予防認知通所介護'!AG17</f>
        <v>100</v>
      </c>
      <c r="AK17" s="529"/>
      <c r="AL17" s="365" t="s">
        <v>883</v>
      </c>
      <c r="AM17" s="414"/>
      <c r="AN17" s="437"/>
      <c r="AO17" s="58">
        <f t="shared" si="3"/>
        <v>801</v>
      </c>
      <c r="AP17" s="53"/>
    </row>
    <row r="18" spans="1:42" ht="16.5" customHeight="1">
      <c r="A18" s="14">
        <v>74</v>
      </c>
      <c r="B18" s="15">
        <v>8461</v>
      </c>
      <c r="C18" s="50" t="s">
        <v>803</v>
      </c>
      <c r="D18" s="522"/>
      <c r="E18" s="511"/>
      <c r="F18" s="512"/>
      <c r="G18" s="390"/>
      <c r="H18" s="391"/>
      <c r="I18" s="392"/>
      <c r="J18" s="57"/>
      <c r="K18" s="283"/>
      <c r="L18" s="11"/>
      <c r="M18" s="400"/>
      <c r="N18" s="30"/>
      <c r="O18" s="43" t="s">
        <v>1779</v>
      </c>
      <c r="P18" s="429"/>
      <c r="Q18" s="21"/>
      <c r="R18" s="89"/>
      <c r="S18" s="368"/>
      <c r="T18" s="369"/>
      <c r="U18" s="370"/>
      <c r="V18" s="364" t="s">
        <v>772</v>
      </c>
      <c r="W18" s="25"/>
      <c r="X18" s="25"/>
      <c r="Y18" s="25"/>
      <c r="Z18" s="25"/>
      <c r="AA18" s="25"/>
      <c r="AB18" s="527">
        <f>'予防認知通所介護'!AB18</f>
        <v>896</v>
      </c>
      <c r="AC18" s="527"/>
      <c r="AD18" s="307" t="s">
        <v>883</v>
      </c>
      <c r="AE18" s="414"/>
      <c r="AF18" s="40" t="s">
        <v>492</v>
      </c>
      <c r="AG18" s="530">
        <f t="shared" si="2"/>
        <v>0.7</v>
      </c>
      <c r="AH18" s="530"/>
      <c r="AI18" s="414" t="s">
        <v>462</v>
      </c>
      <c r="AJ18" s="527">
        <f>'予防認知通所介護'!AG18</f>
        <v>150</v>
      </c>
      <c r="AK18" s="529"/>
      <c r="AL18" s="365" t="s">
        <v>883</v>
      </c>
      <c r="AM18" s="414"/>
      <c r="AN18" s="437"/>
      <c r="AO18" s="58">
        <f t="shared" si="3"/>
        <v>777</v>
      </c>
      <c r="AP18" s="53"/>
    </row>
    <row r="19" spans="1:42" ht="16.5" customHeight="1">
      <c r="A19" s="14">
        <v>74</v>
      </c>
      <c r="B19" s="15">
        <v>8462</v>
      </c>
      <c r="C19" s="50" t="s">
        <v>804</v>
      </c>
      <c r="D19" s="522"/>
      <c r="E19" s="511"/>
      <c r="F19" s="512"/>
      <c r="G19" s="390"/>
      <c r="H19" s="391"/>
      <c r="I19" s="392"/>
      <c r="J19" s="283"/>
      <c r="K19" s="283"/>
      <c r="L19" s="11"/>
      <c r="M19" s="400"/>
      <c r="N19" s="30"/>
      <c r="O19" s="57" t="s">
        <v>497</v>
      </c>
      <c r="P19" s="432"/>
      <c r="Q19" s="283"/>
      <c r="R19" s="283"/>
      <c r="S19" s="368"/>
      <c r="T19" s="369"/>
      <c r="U19" s="370"/>
      <c r="V19" s="364" t="s">
        <v>778</v>
      </c>
      <c r="W19" s="25"/>
      <c r="X19" s="25"/>
      <c r="Y19" s="25"/>
      <c r="Z19" s="25"/>
      <c r="AA19" s="25"/>
      <c r="AB19" s="527">
        <f>'予防認知通所介護'!AB19</f>
        <v>1001</v>
      </c>
      <c r="AC19" s="527"/>
      <c r="AD19" s="307" t="s">
        <v>883</v>
      </c>
      <c r="AE19" s="414"/>
      <c r="AF19" s="40" t="s">
        <v>492</v>
      </c>
      <c r="AG19" s="530">
        <f t="shared" si="2"/>
        <v>0.7</v>
      </c>
      <c r="AH19" s="530"/>
      <c r="AI19" s="414" t="s">
        <v>462</v>
      </c>
      <c r="AJ19" s="527">
        <f>'予防認知通所介護'!AG19</f>
        <v>150</v>
      </c>
      <c r="AK19" s="529"/>
      <c r="AL19" s="365" t="s">
        <v>883</v>
      </c>
      <c r="AM19" s="414"/>
      <c r="AN19" s="437"/>
      <c r="AO19" s="58">
        <f t="shared" si="3"/>
        <v>851</v>
      </c>
      <c r="AP19" s="53"/>
    </row>
    <row r="20" spans="1:42" ht="16.5" customHeight="1">
      <c r="A20" s="14">
        <v>74</v>
      </c>
      <c r="B20" s="15">
        <v>8501</v>
      </c>
      <c r="C20" s="50" t="s">
        <v>805</v>
      </c>
      <c r="D20" s="522"/>
      <c r="E20" s="511"/>
      <c r="F20" s="512"/>
      <c r="G20" s="607" t="s">
        <v>1385</v>
      </c>
      <c r="H20" s="608"/>
      <c r="I20" s="609"/>
      <c r="J20" s="21" t="s">
        <v>351</v>
      </c>
      <c r="K20" s="21"/>
      <c r="L20" s="429"/>
      <c r="M20" s="21"/>
      <c r="N20" s="21"/>
      <c r="O20" s="21"/>
      <c r="P20" s="21"/>
      <c r="Q20" s="21"/>
      <c r="R20" s="21"/>
      <c r="S20" s="368"/>
      <c r="T20" s="369"/>
      <c r="U20" s="370"/>
      <c r="V20" s="364" t="s">
        <v>779</v>
      </c>
      <c r="W20" s="365"/>
      <c r="X20" s="365"/>
      <c r="Y20" s="365"/>
      <c r="Z20" s="365"/>
      <c r="AA20" s="365"/>
      <c r="AB20" s="527">
        <f>'予防認知通所介護'!AB20</f>
        <v>468</v>
      </c>
      <c r="AC20" s="527"/>
      <c r="AD20" s="38" t="s">
        <v>1249</v>
      </c>
      <c r="AE20" s="40"/>
      <c r="AF20" s="40" t="s">
        <v>780</v>
      </c>
      <c r="AG20" s="530">
        <f t="shared" si="2"/>
        <v>0.7</v>
      </c>
      <c r="AH20" s="530"/>
      <c r="AI20" s="40" t="s">
        <v>780</v>
      </c>
      <c r="AJ20" s="533">
        <f>AJ6</f>
        <v>0.63</v>
      </c>
      <c r="AK20" s="533"/>
      <c r="AL20" s="414"/>
      <c r="AM20" s="414"/>
      <c r="AN20" s="437"/>
      <c r="AO20" s="58">
        <f>ROUND(ROUND(AB20*AG20,0)*AJ20,0)</f>
        <v>207</v>
      </c>
      <c r="AP20" s="53"/>
    </row>
    <row r="21" spans="1:42" ht="16.5" customHeight="1">
      <c r="A21" s="14">
        <v>74</v>
      </c>
      <c r="B21" s="15">
        <v>8502</v>
      </c>
      <c r="C21" s="50" t="s">
        <v>806</v>
      </c>
      <c r="D21" s="522"/>
      <c r="E21" s="511"/>
      <c r="F21" s="512"/>
      <c r="G21" s="610"/>
      <c r="H21" s="611"/>
      <c r="I21" s="612"/>
      <c r="J21" s="283"/>
      <c r="K21" s="283"/>
      <c r="L21" s="432"/>
      <c r="M21" s="283"/>
      <c r="N21" s="283"/>
      <c r="O21" s="283"/>
      <c r="P21" s="283"/>
      <c r="Q21" s="283"/>
      <c r="R21" s="283"/>
      <c r="S21" s="368"/>
      <c r="T21" s="369"/>
      <c r="U21" s="370"/>
      <c r="V21" s="364" t="s">
        <v>799</v>
      </c>
      <c r="W21" s="365"/>
      <c r="X21" s="365"/>
      <c r="Y21" s="365"/>
      <c r="Z21" s="365"/>
      <c r="AA21" s="365"/>
      <c r="AB21" s="527">
        <f>'予防認知通所介護'!AB21</f>
        <v>519</v>
      </c>
      <c r="AC21" s="527"/>
      <c r="AD21" s="38" t="s">
        <v>1249</v>
      </c>
      <c r="AE21" s="40"/>
      <c r="AF21" s="40" t="s">
        <v>780</v>
      </c>
      <c r="AG21" s="530">
        <f t="shared" si="1"/>
        <v>0.7</v>
      </c>
      <c r="AH21" s="530"/>
      <c r="AI21" s="40" t="s">
        <v>780</v>
      </c>
      <c r="AJ21" s="533">
        <f>AJ6</f>
        <v>0.63</v>
      </c>
      <c r="AK21" s="533"/>
      <c r="AL21" s="414"/>
      <c r="AM21" s="414"/>
      <c r="AN21" s="437"/>
      <c r="AO21" s="58">
        <f>ROUND(ROUND(AB21*AG21,0)*AJ21,0)</f>
        <v>229</v>
      </c>
      <c r="AP21" s="53"/>
    </row>
    <row r="22" spans="1:42" ht="16.5" customHeight="1">
      <c r="A22" s="14">
        <v>74</v>
      </c>
      <c r="B22" s="15">
        <v>8511</v>
      </c>
      <c r="C22" s="50" t="s">
        <v>1506</v>
      </c>
      <c r="D22" s="522"/>
      <c r="E22" s="511"/>
      <c r="F22" s="512"/>
      <c r="G22" s="610"/>
      <c r="H22" s="611"/>
      <c r="I22" s="612"/>
      <c r="J22" s="21" t="s">
        <v>1775</v>
      </c>
      <c r="K22" s="21"/>
      <c r="L22" s="429"/>
      <c r="M22" s="21"/>
      <c r="N22" s="21"/>
      <c r="O22" s="21"/>
      <c r="P22" s="21"/>
      <c r="Q22" s="21"/>
      <c r="R22" s="89"/>
      <c r="S22" s="368"/>
      <c r="T22" s="369"/>
      <c r="U22" s="370"/>
      <c r="V22" s="364" t="s">
        <v>781</v>
      </c>
      <c r="W22" s="365"/>
      <c r="X22" s="365"/>
      <c r="Y22" s="365"/>
      <c r="Z22" s="365"/>
      <c r="AA22" s="365"/>
      <c r="AB22" s="527">
        <f>'予防認知通所介護'!AB22</f>
        <v>468</v>
      </c>
      <c r="AC22" s="527"/>
      <c r="AD22" s="307" t="s">
        <v>1249</v>
      </c>
      <c r="AE22" s="307"/>
      <c r="AF22" s="40" t="s">
        <v>800</v>
      </c>
      <c r="AG22" s="530">
        <f t="shared" si="1"/>
        <v>0.7</v>
      </c>
      <c r="AH22" s="530"/>
      <c r="AI22" s="313"/>
      <c r="AJ22" s="51"/>
      <c r="AK22" s="365"/>
      <c r="AL22" s="414"/>
      <c r="AM22" s="414"/>
      <c r="AN22" s="437"/>
      <c r="AO22" s="58">
        <f aca="true" t="shared" si="4" ref="AO22:AO27">ROUND(AB22*AG22,0)</f>
        <v>328</v>
      </c>
      <c r="AP22" s="53"/>
    </row>
    <row r="23" spans="1:42" ht="16.5" customHeight="1">
      <c r="A23" s="14">
        <v>74</v>
      </c>
      <c r="B23" s="15">
        <v>8512</v>
      </c>
      <c r="C23" s="50" t="s">
        <v>1507</v>
      </c>
      <c r="D23" s="522"/>
      <c r="E23" s="511"/>
      <c r="F23" s="512"/>
      <c r="G23" s="610"/>
      <c r="H23" s="611"/>
      <c r="I23" s="612"/>
      <c r="J23" s="25"/>
      <c r="K23" s="25"/>
      <c r="L23" s="435"/>
      <c r="M23" s="25"/>
      <c r="N23" s="25"/>
      <c r="O23" s="25"/>
      <c r="P23" s="25"/>
      <c r="Q23" s="25"/>
      <c r="R23" s="54"/>
      <c r="S23" s="368"/>
      <c r="T23" s="369"/>
      <c r="U23" s="370"/>
      <c r="V23" s="364" t="s">
        <v>782</v>
      </c>
      <c r="W23" s="365"/>
      <c r="X23" s="365"/>
      <c r="Y23" s="365"/>
      <c r="Z23" s="365"/>
      <c r="AA23" s="365"/>
      <c r="AB23" s="527">
        <f>'予防認知通所介護'!AB23</f>
        <v>519</v>
      </c>
      <c r="AC23" s="527"/>
      <c r="AD23" s="307" t="s">
        <v>1249</v>
      </c>
      <c r="AE23" s="307"/>
      <c r="AF23" s="40" t="s">
        <v>800</v>
      </c>
      <c r="AG23" s="530">
        <f t="shared" si="1"/>
        <v>0.7</v>
      </c>
      <c r="AH23" s="530"/>
      <c r="AI23" s="313"/>
      <c r="AJ23" s="51"/>
      <c r="AK23" s="365"/>
      <c r="AL23" s="414"/>
      <c r="AM23" s="414"/>
      <c r="AN23" s="437"/>
      <c r="AO23" s="58">
        <f t="shared" si="4"/>
        <v>363</v>
      </c>
      <c r="AP23" s="53"/>
    </row>
    <row r="24" spans="1:42" ht="16.5" customHeight="1">
      <c r="A24" s="14">
        <v>74</v>
      </c>
      <c r="B24" s="15">
        <v>8521</v>
      </c>
      <c r="C24" s="50" t="s">
        <v>1508</v>
      </c>
      <c r="D24" s="522"/>
      <c r="E24" s="511"/>
      <c r="F24" s="512"/>
      <c r="G24" s="610"/>
      <c r="H24" s="611"/>
      <c r="I24" s="612"/>
      <c r="J24" s="62" t="s">
        <v>1776</v>
      </c>
      <c r="K24" s="283"/>
      <c r="L24" s="432"/>
      <c r="M24" s="283"/>
      <c r="N24" s="283"/>
      <c r="O24" s="283"/>
      <c r="P24" s="283"/>
      <c r="Q24" s="283"/>
      <c r="R24" s="283"/>
      <c r="S24" s="69"/>
      <c r="T24" s="70"/>
      <c r="U24" s="71"/>
      <c r="V24" s="364" t="s">
        <v>783</v>
      </c>
      <c r="W24" s="365"/>
      <c r="X24" s="365"/>
      <c r="Y24" s="365"/>
      <c r="Z24" s="365"/>
      <c r="AA24" s="365"/>
      <c r="AB24" s="527">
        <f>'予防認知通所介護'!AB24</f>
        <v>707</v>
      </c>
      <c r="AC24" s="527"/>
      <c r="AD24" s="307" t="s">
        <v>1249</v>
      </c>
      <c r="AE24" s="307"/>
      <c r="AF24" s="40" t="s">
        <v>801</v>
      </c>
      <c r="AG24" s="530">
        <f t="shared" si="1"/>
        <v>0.7</v>
      </c>
      <c r="AH24" s="530"/>
      <c r="AI24" s="313"/>
      <c r="AJ24" s="51"/>
      <c r="AK24" s="365"/>
      <c r="AL24" s="414"/>
      <c r="AM24" s="414"/>
      <c r="AN24" s="437"/>
      <c r="AO24" s="58">
        <f t="shared" si="4"/>
        <v>495</v>
      </c>
      <c r="AP24" s="23"/>
    </row>
    <row r="25" spans="1:42" ht="16.5" customHeight="1">
      <c r="A25" s="14">
        <v>74</v>
      </c>
      <c r="B25" s="15">
        <v>8522</v>
      </c>
      <c r="C25" s="50" t="s">
        <v>1509</v>
      </c>
      <c r="D25" s="522"/>
      <c r="E25" s="511"/>
      <c r="F25" s="512"/>
      <c r="G25" s="610"/>
      <c r="H25" s="611"/>
      <c r="I25" s="612"/>
      <c r="J25" s="62"/>
      <c r="K25" s="283"/>
      <c r="L25" s="432"/>
      <c r="M25" s="283"/>
      <c r="N25" s="283"/>
      <c r="O25" s="283"/>
      <c r="P25" s="283"/>
      <c r="Q25" s="283"/>
      <c r="R25" s="283"/>
      <c r="S25" s="69"/>
      <c r="T25" s="70"/>
      <c r="U25" s="71"/>
      <c r="V25" s="364" t="s">
        <v>784</v>
      </c>
      <c r="W25" s="365"/>
      <c r="X25" s="365"/>
      <c r="Y25" s="365"/>
      <c r="Z25" s="365"/>
      <c r="AA25" s="365"/>
      <c r="AB25" s="527">
        <f>'予防認知通所介護'!AB25</f>
        <v>790</v>
      </c>
      <c r="AC25" s="527"/>
      <c r="AD25" s="307" t="s">
        <v>1249</v>
      </c>
      <c r="AE25" s="307"/>
      <c r="AF25" s="40" t="s">
        <v>801</v>
      </c>
      <c r="AG25" s="530">
        <f t="shared" si="1"/>
        <v>0.7</v>
      </c>
      <c r="AH25" s="530"/>
      <c r="AI25" s="313"/>
      <c r="AJ25" s="51"/>
      <c r="AK25" s="365"/>
      <c r="AL25" s="414"/>
      <c r="AM25" s="414"/>
      <c r="AN25" s="437"/>
      <c r="AO25" s="58">
        <f t="shared" si="4"/>
        <v>553</v>
      </c>
      <c r="AP25" s="23"/>
    </row>
    <row r="26" spans="1:42" ht="16.5" customHeight="1">
      <c r="A26" s="14">
        <v>74</v>
      </c>
      <c r="B26" s="15">
        <v>8531</v>
      </c>
      <c r="C26" s="50" t="s">
        <v>807</v>
      </c>
      <c r="D26" s="522"/>
      <c r="E26" s="511"/>
      <c r="F26" s="512"/>
      <c r="G26" s="610"/>
      <c r="H26" s="611"/>
      <c r="I26" s="612"/>
      <c r="J26" s="21" t="s">
        <v>1777</v>
      </c>
      <c r="K26" s="21"/>
      <c r="L26" s="131"/>
      <c r="M26" s="56"/>
      <c r="N26" s="116"/>
      <c r="O26" s="21"/>
      <c r="P26" s="21"/>
      <c r="Q26" s="21"/>
      <c r="R26" s="89"/>
      <c r="S26" s="69"/>
      <c r="T26" s="70"/>
      <c r="U26" s="71"/>
      <c r="V26" s="364" t="s">
        <v>785</v>
      </c>
      <c r="W26" s="365"/>
      <c r="X26" s="365"/>
      <c r="Y26" s="365"/>
      <c r="Z26" s="365"/>
      <c r="AA26" s="365"/>
      <c r="AB26" s="527">
        <f>'予防認知通所介護'!AB26</f>
        <v>805</v>
      </c>
      <c r="AC26" s="527"/>
      <c r="AD26" s="307" t="s">
        <v>1249</v>
      </c>
      <c r="AE26" s="307"/>
      <c r="AF26" s="40" t="s">
        <v>802</v>
      </c>
      <c r="AG26" s="530">
        <f t="shared" si="1"/>
        <v>0.7</v>
      </c>
      <c r="AH26" s="530"/>
      <c r="AI26" s="313"/>
      <c r="AJ26" s="51"/>
      <c r="AK26" s="365"/>
      <c r="AL26" s="414"/>
      <c r="AM26" s="414"/>
      <c r="AN26" s="437"/>
      <c r="AO26" s="58">
        <f t="shared" si="4"/>
        <v>564</v>
      </c>
      <c r="AP26" s="53"/>
    </row>
    <row r="27" spans="1:42" ht="16.5" customHeight="1">
      <c r="A27" s="14">
        <v>74</v>
      </c>
      <c r="B27" s="15">
        <v>8532</v>
      </c>
      <c r="C27" s="50" t="s">
        <v>808</v>
      </c>
      <c r="D27" s="522"/>
      <c r="E27" s="511"/>
      <c r="F27" s="512"/>
      <c r="G27" s="610"/>
      <c r="H27" s="611"/>
      <c r="I27" s="612"/>
      <c r="J27" s="25"/>
      <c r="K27" s="25"/>
      <c r="L27" s="59"/>
      <c r="M27" s="60"/>
      <c r="N27" s="32"/>
      <c r="O27" s="25"/>
      <c r="P27" s="25"/>
      <c r="Q27" s="25"/>
      <c r="R27" s="54"/>
      <c r="S27" s="69"/>
      <c r="T27" s="70"/>
      <c r="U27" s="71"/>
      <c r="V27" s="364" t="s">
        <v>786</v>
      </c>
      <c r="W27" s="365"/>
      <c r="X27" s="365"/>
      <c r="Y27" s="365"/>
      <c r="Z27" s="365"/>
      <c r="AA27" s="365"/>
      <c r="AB27" s="527">
        <f>'予防認知通所介護'!AB27</f>
        <v>899</v>
      </c>
      <c r="AC27" s="527"/>
      <c r="AD27" s="307" t="s">
        <v>1249</v>
      </c>
      <c r="AE27" s="307"/>
      <c r="AF27" s="40" t="s">
        <v>802</v>
      </c>
      <c r="AG27" s="530">
        <f t="shared" si="1"/>
        <v>0.7</v>
      </c>
      <c r="AH27" s="530"/>
      <c r="AI27" s="313"/>
      <c r="AJ27" s="51"/>
      <c r="AK27" s="365"/>
      <c r="AL27" s="414"/>
      <c r="AM27" s="414"/>
      <c r="AN27" s="437"/>
      <c r="AO27" s="58">
        <f t="shared" si="4"/>
        <v>629</v>
      </c>
      <c r="AP27" s="53"/>
    </row>
    <row r="28" spans="1:42" ht="16.5" customHeight="1">
      <c r="A28" s="14">
        <v>74</v>
      </c>
      <c r="B28" s="15">
        <v>8541</v>
      </c>
      <c r="C28" s="50" t="s">
        <v>148</v>
      </c>
      <c r="D28" s="522"/>
      <c r="E28" s="511"/>
      <c r="F28" s="512"/>
      <c r="G28" s="610"/>
      <c r="H28" s="611"/>
      <c r="I28" s="612"/>
      <c r="J28" s="283" t="s">
        <v>1152</v>
      </c>
      <c r="K28" s="432"/>
      <c r="L28" s="283"/>
      <c r="M28" s="400"/>
      <c r="N28" s="401"/>
      <c r="O28" s="283" t="s">
        <v>1158</v>
      </c>
      <c r="P28" s="432"/>
      <c r="Q28" s="283"/>
      <c r="R28" s="283"/>
      <c r="S28" s="69"/>
      <c r="T28" s="70"/>
      <c r="U28" s="71"/>
      <c r="V28" s="364" t="s">
        <v>772</v>
      </c>
      <c r="W28" s="365"/>
      <c r="X28" s="365"/>
      <c r="Y28" s="365"/>
      <c r="Z28" s="365"/>
      <c r="AA28" s="365"/>
      <c r="AB28" s="527">
        <f>'予防認知通所介護'!AB28</f>
        <v>805</v>
      </c>
      <c r="AC28" s="527"/>
      <c r="AD28" s="307" t="s">
        <v>883</v>
      </c>
      <c r="AE28" s="414"/>
      <c r="AF28" s="40" t="s">
        <v>492</v>
      </c>
      <c r="AG28" s="530">
        <f t="shared" si="1"/>
        <v>0.7</v>
      </c>
      <c r="AH28" s="530"/>
      <c r="AI28" s="414" t="s">
        <v>462</v>
      </c>
      <c r="AJ28" s="527">
        <f>'予防認知通所介護'!AG28</f>
        <v>50</v>
      </c>
      <c r="AK28" s="529"/>
      <c r="AL28" s="365" t="s">
        <v>883</v>
      </c>
      <c r="AM28" s="414"/>
      <c r="AN28" s="437"/>
      <c r="AO28" s="58">
        <f aca="true" t="shared" si="5" ref="AO28:AO33">ROUND(AB28*AG28,0)+AJ28</f>
        <v>614</v>
      </c>
      <c r="AP28" s="53"/>
    </row>
    <row r="29" spans="1:42" ht="16.5" customHeight="1">
      <c r="A29" s="14">
        <v>74</v>
      </c>
      <c r="B29" s="15">
        <v>8542</v>
      </c>
      <c r="C29" s="50" t="s">
        <v>149</v>
      </c>
      <c r="D29" s="522"/>
      <c r="E29" s="511"/>
      <c r="F29" s="512"/>
      <c r="G29" s="610"/>
      <c r="H29" s="611"/>
      <c r="I29" s="612"/>
      <c r="J29" s="30" t="s">
        <v>463</v>
      </c>
      <c r="K29" s="432"/>
      <c r="L29" s="283"/>
      <c r="M29" s="400"/>
      <c r="N29" s="401"/>
      <c r="O29" s="283" t="s">
        <v>493</v>
      </c>
      <c r="P29" s="432"/>
      <c r="Q29" s="283"/>
      <c r="R29" s="283"/>
      <c r="S29" s="69"/>
      <c r="T29" s="70"/>
      <c r="U29" s="71"/>
      <c r="V29" s="364" t="s">
        <v>775</v>
      </c>
      <c r="W29" s="365"/>
      <c r="X29" s="365"/>
      <c r="Y29" s="365"/>
      <c r="Z29" s="365"/>
      <c r="AA29" s="365"/>
      <c r="AB29" s="527">
        <f>'予防認知通所介護'!AB29</f>
        <v>899</v>
      </c>
      <c r="AC29" s="527"/>
      <c r="AD29" s="307" t="s">
        <v>883</v>
      </c>
      <c r="AE29" s="414"/>
      <c r="AF29" s="40" t="s">
        <v>492</v>
      </c>
      <c r="AG29" s="530">
        <f t="shared" si="1"/>
        <v>0.7</v>
      </c>
      <c r="AH29" s="530"/>
      <c r="AI29" s="414" t="s">
        <v>462</v>
      </c>
      <c r="AJ29" s="527">
        <f>'予防認知通所介護'!AG29</f>
        <v>50</v>
      </c>
      <c r="AK29" s="529"/>
      <c r="AL29" s="365" t="s">
        <v>883</v>
      </c>
      <c r="AM29" s="414"/>
      <c r="AN29" s="437"/>
      <c r="AO29" s="58">
        <f t="shared" si="5"/>
        <v>679</v>
      </c>
      <c r="AP29" s="53"/>
    </row>
    <row r="30" spans="1:42" ht="16.5" customHeight="1">
      <c r="A30" s="14">
        <v>74</v>
      </c>
      <c r="B30" s="15">
        <v>8551</v>
      </c>
      <c r="C30" s="50" t="s">
        <v>150</v>
      </c>
      <c r="D30" s="522"/>
      <c r="E30" s="511"/>
      <c r="F30" s="512"/>
      <c r="G30" s="610"/>
      <c r="H30" s="611"/>
      <c r="I30" s="612"/>
      <c r="J30" s="283" t="s">
        <v>1789</v>
      </c>
      <c r="K30" s="283"/>
      <c r="L30" s="11"/>
      <c r="M30" s="400"/>
      <c r="N30" s="30"/>
      <c r="O30" s="43" t="s">
        <v>1778</v>
      </c>
      <c r="P30" s="429"/>
      <c r="Q30" s="21"/>
      <c r="R30" s="89"/>
      <c r="S30" s="69"/>
      <c r="T30" s="70"/>
      <c r="U30" s="71"/>
      <c r="V30" s="364" t="s">
        <v>772</v>
      </c>
      <c r="W30" s="25"/>
      <c r="X30" s="25"/>
      <c r="Y30" s="25"/>
      <c r="Z30" s="25"/>
      <c r="AA30" s="25"/>
      <c r="AB30" s="527">
        <f>'予防認知通所介護'!AB30</f>
        <v>805</v>
      </c>
      <c r="AC30" s="527"/>
      <c r="AD30" s="307" t="s">
        <v>883</v>
      </c>
      <c r="AE30" s="414"/>
      <c r="AF30" s="40" t="s">
        <v>492</v>
      </c>
      <c r="AG30" s="530">
        <f t="shared" si="1"/>
        <v>0.7</v>
      </c>
      <c r="AH30" s="530"/>
      <c r="AI30" s="414" t="s">
        <v>462</v>
      </c>
      <c r="AJ30" s="527">
        <f>'予防認知通所介護'!AG30</f>
        <v>100</v>
      </c>
      <c r="AK30" s="529"/>
      <c r="AL30" s="365" t="s">
        <v>883</v>
      </c>
      <c r="AM30" s="414"/>
      <c r="AN30" s="437"/>
      <c r="AO30" s="58">
        <f t="shared" si="5"/>
        <v>664</v>
      </c>
      <c r="AP30" s="53"/>
    </row>
    <row r="31" spans="1:42" ht="16.5" customHeight="1">
      <c r="A31" s="14">
        <v>74</v>
      </c>
      <c r="B31" s="15">
        <v>8552</v>
      </c>
      <c r="C31" s="50" t="s">
        <v>151</v>
      </c>
      <c r="D31" s="522"/>
      <c r="E31" s="511"/>
      <c r="F31" s="512"/>
      <c r="G31" s="610"/>
      <c r="H31" s="611"/>
      <c r="I31" s="612"/>
      <c r="J31" s="283"/>
      <c r="K31" s="283"/>
      <c r="L31" s="11"/>
      <c r="M31" s="400"/>
      <c r="N31" s="30"/>
      <c r="O31" s="57" t="s">
        <v>494</v>
      </c>
      <c r="P31" s="432"/>
      <c r="Q31" s="283"/>
      <c r="R31" s="283"/>
      <c r="S31" s="69"/>
      <c r="T31" s="70"/>
      <c r="U31" s="71"/>
      <c r="V31" s="364" t="s">
        <v>775</v>
      </c>
      <c r="W31" s="25"/>
      <c r="X31" s="25"/>
      <c r="Y31" s="25"/>
      <c r="Z31" s="25"/>
      <c r="AA31" s="25"/>
      <c r="AB31" s="527">
        <f>'予防認知通所介護'!AB31</f>
        <v>899</v>
      </c>
      <c r="AC31" s="527"/>
      <c r="AD31" s="307" t="s">
        <v>883</v>
      </c>
      <c r="AE31" s="414"/>
      <c r="AF31" s="40" t="s">
        <v>492</v>
      </c>
      <c r="AG31" s="530">
        <f t="shared" si="1"/>
        <v>0.7</v>
      </c>
      <c r="AH31" s="530"/>
      <c r="AI31" s="414" t="s">
        <v>462</v>
      </c>
      <c r="AJ31" s="527">
        <f>'予防認知通所介護'!AG31</f>
        <v>100</v>
      </c>
      <c r="AK31" s="529"/>
      <c r="AL31" s="365" t="s">
        <v>883</v>
      </c>
      <c r="AM31" s="414"/>
      <c r="AN31" s="437"/>
      <c r="AO31" s="58">
        <f t="shared" si="5"/>
        <v>729</v>
      </c>
      <c r="AP31" s="53"/>
    </row>
    <row r="32" spans="1:42" ht="16.5" customHeight="1">
      <c r="A32" s="14">
        <v>74</v>
      </c>
      <c r="B32" s="15">
        <v>8561</v>
      </c>
      <c r="C32" s="50" t="s">
        <v>809</v>
      </c>
      <c r="D32" s="350"/>
      <c r="E32" s="345"/>
      <c r="F32" s="346"/>
      <c r="G32" s="390"/>
      <c r="H32" s="391"/>
      <c r="I32" s="392"/>
      <c r="J32" s="283"/>
      <c r="K32" s="283"/>
      <c r="L32" s="11"/>
      <c r="M32" s="400"/>
      <c r="N32" s="30"/>
      <c r="O32" s="43" t="s">
        <v>1779</v>
      </c>
      <c r="P32" s="429"/>
      <c r="Q32" s="21"/>
      <c r="R32" s="89"/>
      <c r="S32" s="69"/>
      <c r="T32" s="70"/>
      <c r="U32" s="71"/>
      <c r="V32" s="364" t="s">
        <v>772</v>
      </c>
      <c r="W32" s="25"/>
      <c r="X32" s="25"/>
      <c r="Y32" s="25"/>
      <c r="Z32" s="25"/>
      <c r="AA32" s="25"/>
      <c r="AB32" s="527">
        <f>'予防認知通所介護'!AB32</f>
        <v>805</v>
      </c>
      <c r="AC32" s="527"/>
      <c r="AD32" s="307" t="s">
        <v>883</v>
      </c>
      <c r="AE32" s="414"/>
      <c r="AF32" s="40" t="s">
        <v>492</v>
      </c>
      <c r="AG32" s="530">
        <f t="shared" si="1"/>
        <v>0.7</v>
      </c>
      <c r="AH32" s="530"/>
      <c r="AI32" s="414" t="s">
        <v>462</v>
      </c>
      <c r="AJ32" s="527">
        <f>'予防認知通所介護'!AG32</f>
        <v>150</v>
      </c>
      <c r="AK32" s="529"/>
      <c r="AL32" s="365" t="s">
        <v>883</v>
      </c>
      <c r="AM32" s="414"/>
      <c r="AN32" s="437"/>
      <c r="AO32" s="58">
        <f t="shared" si="5"/>
        <v>714</v>
      </c>
      <c r="AP32" s="53"/>
    </row>
    <row r="33" spans="1:42" ht="16.5" customHeight="1">
      <c r="A33" s="14">
        <v>74</v>
      </c>
      <c r="B33" s="15">
        <v>8562</v>
      </c>
      <c r="C33" s="50" t="s">
        <v>810</v>
      </c>
      <c r="D33" s="350"/>
      <c r="E33" s="345"/>
      <c r="F33" s="346"/>
      <c r="G33" s="393"/>
      <c r="H33" s="394"/>
      <c r="I33" s="395"/>
      <c r="J33" s="283"/>
      <c r="K33" s="283"/>
      <c r="L33" s="11"/>
      <c r="M33" s="400"/>
      <c r="N33" s="30"/>
      <c r="O33" s="57" t="s">
        <v>497</v>
      </c>
      <c r="P33" s="432"/>
      <c r="Q33" s="283"/>
      <c r="R33" s="283"/>
      <c r="S33" s="69"/>
      <c r="T33" s="70"/>
      <c r="U33" s="71"/>
      <c r="V33" s="364" t="s">
        <v>778</v>
      </c>
      <c r="W33" s="25"/>
      <c r="X33" s="25"/>
      <c r="Y33" s="25"/>
      <c r="Z33" s="25"/>
      <c r="AA33" s="25"/>
      <c r="AB33" s="527">
        <f>'予防認知通所介護'!AB33</f>
        <v>899</v>
      </c>
      <c r="AC33" s="527"/>
      <c r="AD33" s="307" t="s">
        <v>883</v>
      </c>
      <c r="AE33" s="414"/>
      <c r="AF33" s="40" t="s">
        <v>492</v>
      </c>
      <c r="AG33" s="530">
        <f t="shared" si="1"/>
        <v>0.7</v>
      </c>
      <c r="AH33" s="530"/>
      <c r="AI33" s="414" t="s">
        <v>462</v>
      </c>
      <c r="AJ33" s="527">
        <f>'予防認知通所介護'!AG33</f>
        <v>150</v>
      </c>
      <c r="AK33" s="529"/>
      <c r="AL33" s="365" t="s">
        <v>883</v>
      </c>
      <c r="AM33" s="414"/>
      <c r="AN33" s="437"/>
      <c r="AO33" s="58">
        <f t="shared" si="5"/>
        <v>779</v>
      </c>
      <c r="AP33" s="53"/>
    </row>
    <row r="34" spans="1:42" ht="16.5" customHeight="1">
      <c r="A34" s="14">
        <v>74</v>
      </c>
      <c r="B34" s="15">
        <v>8601</v>
      </c>
      <c r="C34" s="50" t="s">
        <v>811</v>
      </c>
      <c r="D34" s="607" t="s">
        <v>1386</v>
      </c>
      <c r="E34" s="608"/>
      <c r="F34" s="609"/>
      <c r="G34" s="45" t="s">
        <v>351</v>
      </c>
      <c r="H34" s="18"/>
      <c r="I34" s="18"/>
      <c r="J34" s="18"/>
      <c r="K34" s="18"/>
      <c r="L34" s="18"/>
      <c r="M34" s="18"/>
      <c r="N34" s="18"/>
      <c r="O34" s="18"/>
      <c r="P34" s="18"/>
      <c r="Q34" s="18"/>
      <c r="R34" s="18"/>
      <c r="S34" s="86"/>
      <c r="T34" s="87"/>
      <c r="U34" s="170"/>
      <c r="V34" s="364" t="s">
        <v>779</v>
      </c>
      <c r="W34" s="365"/>
      <c r="X34" s="365"/>
      <c r="Y34" s="365"/>
      <c r="Z34" s="365"/>
      <c r="AA34" s="365"/>
      <c r="AB34" s="527">
        <f>'予防認知通所介護'!AB34</f>
        <v>251</v>
      </c>
      <c r="AC34" s="527"/>
      <c r="AD34" s="38" t="s">
        <v>1249</v>
      </c>
      <c r="AE34" s="40"/>
      <c r="AF34" s="40" t="s">
        <v>780</v>
      </c>
      <c r="AG34" s="530">
        <f t="shared" si="1"/>
        <v>0.7</v>
      </c>
      <c r="AH34" s="530"/>
      <c r="AI34" s="40" t="s">
        <v>780</v>
      </c>
      <c r="AJ34" s="533">
        <f>AJ6</f>
        <v>0.63</v>
      </c>
      <c r="AK34" s="533"/>
      <c r="AL34" s="414"/>
      <c r="AM34" s="414"/>
      <c r="AN34" s="437"/>
      <c r="AO34" s="58">
        <f>ROUND(ROUND(AB34*AG34,0)*AJ34,0)</f>
        <v>111</v>
      </c>
      <c r="AP34" s="23"/>
    </row>
    <row r="35" spans="1:42" ht="16.5" customHeight="1">
      <c r="A35" s="14">
        <v>74</v>
      </c>
      <c r="B35" s="15">
        <v>8602</v>
      </c>
      <c r="C35" s="50" t="s">
        <v>812</v>
      </c>
      <c r="D35" s="610"/>
      <c r="E35" s="611"/>
      <c r="F35" s="612"/>
      <c r="G35" s="404"/>
      <c r="H35" s="405"/>
      <c r="I35" s="405"/>
      <c r="J35" s="405"/>
      <c r="K35" s="405"/>
      <c r="L35" s="405"/>
      <c r="M35" s="405"/>
      <c r="N35" s="405"/>
      <c r="O35" s="405"/>
      <c r="P35" s="405"/>
      <c r="Q35" s="405"/>
      <c r="R35" s="405"/>
      <c r="S35" s="86"/>
      <c r="T35" s="87"/>
      <c r="U35" s="170"/>
      <c r="V35" s="364" t="s">
        <v>799</v>
      </c>
      <c r="W35" s="365"/>
      <c r="X35" s="365"/>
      <c r="Y35" s="365"/>
      <c r="Z35" s="365"/>
      <c r="AA35" s="365"/>
      <c r="AB35" s="527">
        <f>'予防認知通所介護'!AB35</f>
        <v>265</v>
      </c>
      <c r="AC35" s="527"/>
      <c r="AD35" s="38" t="s">
        <v>1249</v>
      </c>
      <c r="AE35" s="40"/>
      <c r="AF35" s="40" t="s">
        <v>780</v>
      </c>
      <c r="AG35" s="530">
        <f t="shared" si="1"/>
        <v>0.7</v>
      </c>
      <c r="AH35" s="530"/>
      <c r="AI35" s="40" t="s">
        <v>780</v>
      </c>
      <c r="AJ35" s="533">
        <f>AJ6</f>
        <v>0.63</v>
      </c>
      <c r="AK35" s="533"/>
      <c r="AL35" s="414"/>
      <c r="AM35" s="414"/>
      <c r="AN35" s="437"/>
      <c r="AO35" s="58">
        <f>ROUND(ROUND(AB35*AG35,0)*AJ35,0)</f>
        <v>117</v>
      </c>
      <c r="AP35" s="53"/>
    </row>
    <row r="36" spans="1:42" ht="16.5" customHeight="1">
      <c r="A36" s="14">
        <v>74</v>
      </c>
      <c r="B36" s="15">
        <v>8611</v>
      </c>
      <c r="C36" s="50" t="s">
        <v>1510</v>
      </c>
      <c r="D36" s="610"/>
      <c r="E36" s="611"/>
      <c r="F36" s="612"/>
      <c r="G36" s="45" t="s">
        <v>1773</v>
      </c>
      <c r="H36" s="18"/>
      <c r="I36" s="18"/>
      <c r="J36" s="18"/>
      <c r="K36" s="18"/>
      <c r="L36" s="18"/>
      <c r="M36" s="18"/>
      <c r="N36" s="18"/>
      <c r="O36" s="18"/>
      <c r="P36" s="18"/>
      <c r="Q36" s="18"/>
      <c r="R36" s="18"/>
      <c r="S36" s="86"/>
      <c r="T36" s="87"/>
      <c r="U36" s="170"/>
      <c r="V36" s="364" t="s">
        <v>789</v>
      </c>
      <c r="W36" s="365"/>
      <c r="X36" s="365"/>
      <c r="Y36" s="365"/>
      <c r="Z36" s="365"/>
      <c r="AA36" s="365"/>
      <c r="AB36" s="527">
        <f>'予防認知通所介護'!AB36</f>
        <v>251</v>
      </c>
      <c r="AC36" s="527"/>
      <c r="AD36" s="307" t="s">
        <v>1249</v>
      </c>
      <c r="AE36" s="307"/>
      <c r="AF36" s="40" t="s">
        <v>813</v>
      </c>
      <c r="AG36" s="530">
        <f t="shared" si="1"/>
        <v>0.7</v>
      </c>
      <c r="AH36" s="530"/>
      <c r="AI36" s="313"/>
      <c r="AJ36" s="51"/>
      <c r="AK36" s="365"/>
      <c r="AL36" s="414"/>
      <c r="AM36" s="414"/>
      <c r="AN36" s="437"/>
      <c r="AO36" s="58">
        <f aca="true" t="shared" si="6" ref="AO36:AO41">ROUND(AB36*AG36,0)</f>
        <v>176</v>
      </c>
      <c r="AP36" s="53"/>
    </row>
    <row r="37" spans="1:42" ht="16.5" customHeight="1">
      <c r="A37" s="14">
        <v>74</v>
      </c>
      <c r="B37" s="15">
        <v>8612</v>
      </c>
      <c r="C37" s="50" t="s">
        <v>1511</v>
      </c>
      <c r="D37" s="610"/>
      <c r="E37" s="611"/>
      <c r="F37" s="612"/>
      <c r="G37" s="404"/>
      <c r="H37" s="405"/>
      <c r="I37" s="405"/>
      <c r="J37" s="405"/>
      <c r="K37" s="405"/>
      <c r="L37" s="405"/>
      <c r="M37" s="405"/>
      <c r="N37" s="405"/>
      <c r="O37" s="405"/>
      <c r="P37" s="405"/>
      <c r="Q37" s="405"/>
      <c r="R37" s="405"/>
      <c r="S37" s="65"/>
      <c r="T37" s="377"/>
      <c r="U37" s="66"/>
      <c r="V37" s="364" t="s">
        <v>790</v>
      </c>
      <c r="W37" s="365"/>
      <c r="X37" s="365"/>
      <c r="Y37" s="365"/>
      <c r="Z37" s="365"/>
      <c r="AA37" s="365"/>
      <c r="AB37" s="527">
        <f>'予防認知通所介護'!AB37</f>
        <v>265</v>
      </c>
      <c r="AC37" s="527"/>
      <c r="AD37" s="307" t="s">
        <v>1249</v>
      </c>
      <c r="AE37" s="307"/>
      <c r="AF37" s="40" t="s">
        <v>813</v>
      </c>
      <c r="AG37" s="530">
        <f t="shared" si="1"/>
        <v>0.7</v>
      </c>
      <c r="AH37" s="530"/>
      <c r="AI37" s="313"/>
      <c r="AJ37" s="51"/>
      <c r="AK37" s="365"/>
      <c r="AL37" s="414"/>
      <c r="AM37" s="414"/>
      <c r="AN37" s="437"/>
      <c r="AO37" s="58">
        <f t="shared" si="6"/>
        <v>186</v>
      </c>
      <c r="AP37" s="53"/>
    </row>
    <row r="38" spans="1:42" ht="16.5" customHeight="1">
      <c r="A38" s="14">
        <v>74</v>
      </c>
      <c r="B38" s="15">
        <v>8621</v>
      </c>
      <c r="C38" s="50" t="s">
        <v>1512</v>
      </c>
      <c r="D38" s="610"/>
      <c r="E38" s="611"/>
      <c r="F38" s="612"/>
      <c r="G38" s="45" t="s">
        <v>1774</v>
      </c>
      <c r="H38" s="18"/>
      <c r="I38" s="18"/>
      <c r="J38" s="18"/>
      <c r="K38" s="18"/>
      <c r="L38" s="18"/>
      <c r="M38" s="18"/>
      <c r="N38" s="18"/>
      <c r="O38" s="18"/>
      <c r="P38" s="18"/>
      <c r="Q38" s="18"/>
      <c r="R38" s="18"/>
      <c r="S38" s="73"/>
      <c r="T38" s="74"/>
      <c r="U38" s="75"/>
      <c r="V38" s="364" t="s">
        <v>772</v>
      </c>
      <c r="W38" s="365"/>
      <c r="X38" s="365"/>
      <c r="Y38" s="365"/>
      <c r="Z38" s="365"/>
      <c r="AA38" s="365"/>
      <c r="AB38" s="527">
        <f>'予防認知通所介護'!AB38</f>
        <v>407</v>
      </c>
      <c r="AC38" s="527"/>
      <c r="AD38" s="307" t="s">
        <v>1249</v>
      </c>
      <c r="AE38" s="307"/>
      <c r="AF38" s="40" t="s">
        <v>423</v>
      </c>
      <c r="AG38" s="530">
        <f t="shared" si="1"/>
        <v>0.7</v>
      </c>
      <c r="AH38" s="530"/>
      <c r="AI38" s="313"/>
      <c r="AJ38" s="51"/>
      <c r="AK38" s="365"/>
      <c r="AL38" s="414"/>
      <c r="AM38" s="414"/>
      <c r="AN38" s="437"/>
      <c r="AO38" s="58">
        <f t="shared" si="6"/>
        <v>285</v>
      </c>
      <c r="AP38" s="53"/>
    </row>
    <row r="39" spans="1:42" ht="16.5" customHeight="1">
      <c r="A39" s="14">
        <v>74</v>
      </c>
      <c r="B39" s="15">
        <v>8622</v>
      </c>
      <c r="C39" s="50" t="s">
        <v>1513</v>
      </c>
      <c r="D39" s="610"/>
      <c r="E39" s="611"/>
      <c r="F39" s="612"/>
      <c r="G39" s="404"/>
      <c r="H39" s="405"/>
      <c r="I39" s="405"/>
      <c r="J39" s="405"/>
      <c r="K39" s="405"/>
      <c r="L39" s="405"/>
      <c r="M39" s="405"/>
      <c r="N39" s="405"/>
      <c r="O39" s="405"/>
      <c r="P39" s="405"/>
      <c r="Q39" s="405"/>
      <c r="R39" s="405"/>
      <c r="S39" s="73"/>
      <c r="T39" s="74"/>
      <c r="U39" s="75"/>
      <c r="V39" s="364" t="s">
        <v>770</v>
      </c>
      <c r="W39" s="365"/>
      <c r="X39" s="365"/>
      <c r="Y39" s="365"/>
      <c r="Z39" s="365"/>
      <c r="AA39" s="365"/>
      <c r="AB39" s="527">
        <f>'予防認知通所介護'!AB39</f>
        <v>430</v>
      </c>
      <c r="AC39" s="527"/>
      <c r="AD39" s="307" t="s">
        <v>1249</v>
      </c>
      <c r="AE39" s="307"/>
      <c r="AF39" s="40" t="s">
        <v>423</v>
      </c>
      <c r="AG39" s="530">
        <f t="shared" si="1"/>
        <v>0.7</v>
      </c>
      <c r="AH39" s="530"/>
      <c r="AI39" s="313"/>
      <c r="AJ39" s="51"/>
      <c r="AK39" s="365"/>
      <c r="AL39" s="414"/>
      <c r="AM39" s="414"/>
      <c r="AN39" s="437"/>
      <c r="AO39" s="58">
        <f t="shared" si="6"/>
        <v>301</v>
      </c>
      <c r="AP39" s="53"/>
    </row>
    <row r="40" spans="1:42" ht="16.5" customHeight="1">
      <c r="A40" s="14">
        <v>74</v>
      </c>
      <c r="B40" s="15">
        <v>8631</v>
      </c>
      <c r="C40" s="50" t="s">
        <v>1514</v>
      </c>
      <c r="D40" s="610"/>
      <c r="E40" s="611"/>
      <c r="F40" s="612"/>
      <c r="G40" s="45" t="s">
        <v>791</v>
      </c>
      <c r="H40" s="18"/>
      <c r="I40" s="18"/>
      <c r="J40" s="18"/>
      <c r="K40" s="18"/>
      <c r="L40" s="18"/>
      <c r="M40" s="18"/>
      <c r="N40" s="18"/>
      <c r="O40" s="18"/>
      <c r="P40" s="18"/>
      <c r="Q40" s="18"/>
      <c r="R40" s="18"/>
      <c r="S40" s="73"/>
      <c r="T40" s="74"/>
      <c r="U40" s="75"/>
      <c r="V40" s="364" t="s">
        <v>772</v>
      </c>
      <c r="W40" s="365"/>
      <c r="X40" s="365"/>
      <c r="Y40" s="365"/>
      <c r="Z40" s="365"/>
      <c r="AA40" s="365"/>
      <c r="AB40" s="527">
        <f>'予防認知通所介護'!AB40</f>
        <v>469</v>
      </c>
      <c r="AC40" s="527"/>
      <c r="AD40" s="307" t="s">
        <v>1249</v>
      </c>
      <c r="AE40" s="307"/>
      <c r="AF40" s="40" t="s">
        <v>423</v>
      </c>
      <c r="AG40" s="530">
        <f t="shared" si="1"/>
        <v>0.7</v>
      </c>
      <c r="AH40" s="530"/>
      <c r="AI40" s="313"/>
      <c r="AJ40" s="51"/>
      <c r="AK40" s="365"/>
      <c r="AL40" s="414"/>
      <c r="AM40" s="414"/>
      <c r="AN40" s="437"/>
      <c r="AO40" s="58">
        <f t="shared" si="6"/>
        <v>328</v>
      </c>
      <c r="AP40" s="53"/>
    </row>
    <row r="41" spans="1:42" ht="16.5" customHeight="1">
      <c r="A41" s="14">
        <v>74</v>
      </c>
      <c r="B41" s="15">
        <v>8632</v>
      </c>
      <c r="C41" s="50" t="s">
        <v>1515</v>
      </c>
      <c r="D41" s="610"/>
      <c r="E41" s="611"/>
      <c r="F41" s="612"/>
      <c r="G41" s="404"/>
      <c r="H41" s="405"/>
      <c r="I41" s="405"/>
      <c r="J41" s="405"/>
      <c r="K41" s="405"/>
      <c r="L41" s="405"/>
      <c r="M41" s="405"/>
      <c r="N41" s="405"/>
      <c r="O41" s="405"/>
      <c r="P41" s="405"/>
      <c r="Q41" s="405"/>
      <c r="R41" s="405"/>
      <c r="S41" s="73"/>
      <c r="T41" s="74"/>
      <c r="U41" s="75"/>
      <c r="V41" s="364" t="s">
        <v>770</v>
      </c>
      <c r="W41" s="365"/>
      <c r="X41" s="365"/>
      <c r="Y41" s="365"/>
      <c r="Z41" s="365"/>
      <c r="AA41" s="365"/>
      <c r="AB41" s="527">
        <f>'予防認知通所介護'!AB41</f>
        <v>496</v>
      </c>
      <c r="AC41" s="527"/>
      <c r="AD41" s="307" t="s">
        <v>1249</v>
      </c>
      <c r="AE41" s="307"/>
      <c r="AF41" s="40" t="s">
        <v>423</v>
      </c>
      <c r="AG41" s="530">
        <f t="shared" si="1"/>
        <v>0.7</v>
      </c>
      <c r="AH41" s="530"/>
      <c r="AI41" s="313"/>
      <c r="AJ41" s="51"/>
      <c r="AK41" s="365"/>
      <c r="AL41" s="414"/>
      <c r="AM41" s="414"/>
      <c r="AN41" s="437"/>
      <c r="AO41" s="58">
        <f t="shared" si="6"/>
        <v>347</v>
      </c>
      <c r="AP41" s="53"/>
    </row>
    <row r="42" spans="1:42" ht="16.5" customHeight="1">
      <c r="A42" s="14">
        <v>74</v>
      </c>
      <c r="B42" s="15">
        <v>8641</v>
      </c>
      <c r="C42" s="50" t="s">
        <v>1516</v>
      </c>
      <c r="D42" s="610"/>
      <c r="E42" s="611"/>
      <c r="F42" s="612"/>
      <c r="G42" s="43" t="s">
        <v>882</v>
      </c>
      <c r="H42" s="415"/>
      <c r="I42" s="21"/>
      <c r="J42" s="56"/>
      <c r="K42" s="285"/>
      <c r="L42" s="567" t="s">
        <v>1770</v>
      </c>
      <c r="M42" s="665"/>
      <c r="N42" s="665"/>
      <c r="O42" s="665"/>
      <c r="P42" s="665"/>
      <c r="Q42" s="665"/>
      <c r="R42" s="666"/>
      <c r="S42" s="73"/>
      <c r="T42" s="74"/>
      <c r="U42" s="75"/>
      <c r="V42" s="364" t="s">
        <v>772</v>
      </c>
      <c r="W42" s="365"/>
      <c r="X42" s="365"/>
      <c r="Y42" s="365"/>
      <c r="Z42" s="365"/>
      <c r="AA42" s="365"/>
      <c r="AB42" s="527">
        <f>'予防認知通所介護'!AB42</f>
        <v>469</v>
      </c>
      <c r="AC42" s="527"/>
      <c r="AD42" s="307" t="s">
        <v>883</v>
      </c>
      <c r="AE42" s="414"/>
      <c r="AF42" s="40" t="s">
        <v>492</v>
      </c>
      <c r="AG42" s="530">
        <f t="shared" si="1"/>
        <v>0.7</v>
      </c>
      <c r="AH42" s="530"/>
      <c r="AI42" s="414" t="s">
        <v>462</v>
      </c>
      <c r="AJ42" s="527">
        <f>'予防認知通所介護'!AG42</f>
        <v>50</v>
      </c>
      <c r="AK42" s="529"/>
      <c r="AL42" s="365" t="s">
        <v>883</v>
      </c>
      <c r="AM42" s="414"/>
      <c r="AN42" s="437"/>
      <c r="AO42" s="58">
        <f aca="true" t="shared" si="7" ref="AO42:AO47">ROUND(AB42*AG42,0)+AJ42</f>
        <v>378</v>
      </c>
      <c r="AP42" s="53"/>
    </row>
    <row r="43" spans="1:42" ht="16.5" customHeight="1">
      <c r="A43" s="14">
        <v>74</v>
      </c>
      <c r="B43" s="15">
        <v>8642</v>
      </c>
      <c r="C43" s="50" t="s">
        <v>1517</v>
      </c>
      <c r="D43" s="610"/>
      <c r="E43" s="611"/>
      <c r="F43" s="612"/>
      <c r="G43" s="303" t="s">
        <v>463</v>
      </c>
      <c r="H43" s="420"/>
      <c r="I43" s="283"/>
      <c r="J43" s="400"/>
      <c r="K43" s="401"/>
      <c r="L43" s="431"/>
      <c r="M43" s="432"/>
      <c r="N43" s="283"/>
      <c r="O43" s="283"/>
      <c r="P43" s="432"/>
      <c r="Q43" s="283"/>
      <c r="R43" s="283"/>
      <c r="S43" s="73"/>
      <c r="T43" s="74"/>
      <c r="U43" s="75"/>
      <c r="V43" s="364" t="s">
        <v>775</v>
      </c>
      <c r="W43" s="365"/>
      <c r="X43" s="365"/>
      <c r="Y43" s="365"/>
      <c r="Z43" s="365"/>
      <c r="AA43" s="365"/>
      <c r="AB43" s="527">
        <f>'予防認知通所介護'!AB43</f>
        <v>496</v>
      </c>
      <c r="AC43" s="527"/>
      <c r="AD43" s="307" t="s">
        <v>883</v>
      </c>
      <c r="AE43" s="414"/>
      <c r="AF43" s="40" t="s">
        <v>492</v>
      </c>
      <c r="AG43" s="530">
        <f t="shared" si="1"/>
        <v>0.7</v>
      </c>
      <c r="AH43" s="530"/>
      <c r="AI43" s="414" t="s">
        <v>462</v>
      </c>
      <c r="AJ43" s="527">
        <f>'予防認知通所介護'!AG43</f>
        <v>50</v>
      </c>
      <c r="AK43" s="529"/>
      <c r="AL43" s="365" t="s">
        <v>883</v>
      </c>
      <c r="AM43" s="414"/>
      <c r="AN43" s="437"/>
      <c r="AO43" s="58">
        <f t="shared" si="7"/>
        <v>397</v>
      </c>
      <c r="AP43" s="53"/>
    </row>
    <row r="44" spans="1:42" ht="16.5" customHeight="1">
      <c r="A44" s="14">
        <v>74</v>
      </c>
      <c r="B44" s="15">
        <v>8651</v>
      </c>
      <c r="C44" s="50" t="s">
        <v>1518</v>
      </c>
      <c r="D44" s="610"/>
      <c r="E44" s="611"/>
      <c r="F44" s="612"/>
      <c r="G44" s="57" t="s">
        <v>1789</v>
      </c>
      <c r="H44" s="283"/>
      <c r="I44" s="11"/>
      <c r="J44" s="400"/>
      <c r="K44" s="30"/>
      <c r="L44" s="567" t="s">
        <v>1771</v>
      </c>
      <c r="M44" s="665"/>
      <c r="N44" s="665"/>
      <c r="O44" s="665"/>
      <c r="P44" s="665"/>
      <c r="Q44" s="665"/>
      <c r="R44" s="666"/>
      <c r="S44" s="73"/>
      <c r="T44" s="74"/>
      <c r="U44" s="75"/>
      <c r="V44" s="364" t="s">
        <v>772</v>
      </c>
      <c r="W44" s="25"/>
      <c r="X44" s="25"/>
      <c r="Y44" s="25"/>
      <c r="Z44" s="25"/>
      <c r="AA44" s="25"/>
      <c r="AB44" s="527">
        <f>'予防認知通所介護'!AB44</f>
        <v>469</v>
      </c>
      <c r="AC44" s="527"/>
      <c r="AD44" s="307" t="s">
        <v>883</v>
      </c>
      <c r="AE44" s="414"/>
      <c r="AF44" s="40" t="s">
        <v>492</v>
      </c>
      <c r="AG44" s="530">
        <f t="shared" si="1"/>
        <v>0.7</v>
      </c>
      <c r="AH44" s="530"/>
      <c r="AI44" s="414" t="s">
        <v>462</v>
      </c>
      <c r="AJ44" s="527">
        <f>'予防認知通所介護'!AG44</f>
        <v>100</v>
      </c>
      <c r="AK44" s="529"/>
      <c r="AL44" s="365" t="s">
        <v>883</v>
      </c>
      <c r="AM44" s="414"/>
      <c r="AN44" s="437"/>
      <c r="AO44" s="58">
        <f t="shared" si="7"/>
        <v>428</v>
      </c>
      <c r="AP44" s="53"/>
    </row>
    <row r="45" spans="1:42" ht="16.5" customHeight="1">
      <c r="A45" s="14">
        <v>74</v>
      </c>
      <c r="B45" s="15">
        <v>8652</v>
      </c>
      <c r="C45" s="50" t="s">
        <v>1519</v>
      </c>
      <c r="D45" s="610"/>
      <c r="E45" s="611"/>
      <c r="F45" s="612"/>
      <c r="G45" s="283"/>
      <c r="H45" s="283"/>
      <c r="I45" s="11"/>
      <c r="J45" s="400"/>
      <c r="K45" s="30"/>
      <c r="L45" s="434"/>
      <c r="M45" s="435"/>
      <c r="N45" s="25"/>
      <c r="O45" s="25"/>
      <c r="P45" s="435"/>
      <c r="Q45" s="25"/>
      <c r="R45" s="25"/>
      <c r="S45" s="73"/>
      <c r="T45" s="74"/>
      <c r="U45" s="75"/>
      <c r="V45" s="364" t="s">
        <v>775</v>
      </c>
      <c r="W45" s="25"/>
      <c r="X45" s="25"/>
      <c r="Y45" s="25"/>
      <c r="Z45" s="25"/>
      <c r="AA45" s="25"/>
      <c r="AB45" s="527">
        <f>'予防認知通所介護'!AB45</f>
        <v>496</v>
      </c>
      <c r="AC45" s="527"/>
      <c r="AD45" s="307" t="s">
        <v>883</v>
      </c>
      <c r="AE45" s="414"/>
      <c r="AF45" s="40" t="s">
        <v>492</v>
      </c>
      <c r="AG45" s="530">
        <f t="shared" si="1"/>
        <v>0.7</v>
      </c>
      <c r="AH45" s="530"/>
      <c r="AI45" s="414" t="s">
        <v>462</v>
      </c>
      <c r="AJ45" s="527">
        <f>'予防認知通所介護'!AG45</f>
        <v>100</v>
      </c>
      <c r="AK45" s="529"/>
      <c r="AL45" s="365" t="s">
        <v>883</v>
      </c>
      <c r="AM45" s="414"/>
      <c r="AN45" s="437"/>
      <c r="AO45" s="58">
        <f t="shared" si="7"/>
        <v>447</v>
      </c>
      <c r="AP45" s="53"/>
    </row>
    <row r="46" spans="1:42" ht="16.5" customHeight="1">
      <c r="A46" s="14">
        <v>74</v>
      </c>
      <c r="B46" s="15">
        <v>8661</v>
      </c>
      <c r="C46" s="16" t="s">
        <v>814</v>
      </c>
      <c r="D46" s="390"/>
      <c r="E46" s="391"/>
      <c r="F46" s="392"/>
      <c r="G46" s="57"/>
      <c r="H46" s="283"/>
      <c r="I46" s="11"/>
      <c r="J46" s="400"/>
      <c r="K46" s="401"/>
      <c r="L46" s="567" t="s">
        <v>1772</v>
      </c>
      <c r="M46" s="665"/>
      <c r="N46" s="665"/>
      <c r="O46" s="665"/>
      <c r="P46" s="665"/>
      <c r="Q46" s="665"/>
      <c r="R46" s="666"/>
      <c r="S46" s="73"/>
      <c r="T46" s="74"/>
      <c r="U46" s="75"/>
      <c r="V46" s="364" t="s">
        <v>772</v>
      </c>
      <c r="W46" s="25"/>
      <c r="X46" s="25"/>
      <c r="Y46" s="25"/>
      <c r="Z46" s="25"/>
      <c r="AA46" s="25"/>
      <c r="AB46" s="527">
        <f>'予防認知通所介護'!AB46</f>
        <v>469</v>
      </c>
      <c r="AC46" s="527"/>
      <c r="AD46" s="307" t="s">
        <v>883</v>
      </c>
      <c r="AE46" s="414"/>
      <c r="AF46" s="40" t="s">
        <v>492</v>
      </c>
      <c r="AG46" s="530">
        <f t="shared" si="1"/>
        <v>0.7</v>
      </c>
      <c r="AH46" s="530"/>
      <c r="AI46" s="414" t="s">
        <v>462</v>
      </c>
      <c r="AJ46" s="527">
        <f>'予防認知通所介護'!AG46</f>
        <v>150</v>
      </c>
      <c r="AK46" s="529"/>
      <c r="AL46" s="365" t="s">
        <v>883</v>
      </c>
      <c r="AM46" s="414"/>
      <c r="AN46" s="437"/>
      <c r="AO46" s="58">
        <f t="shared" si="7"/>
        <v>478</v>
      </c>
      <c r="AP46" s="53"/>
    </row>
    <row r="47" spans="1:42" ht="16.5" customHeight="1">
      <c r="A47" s="14">
        <v>74</v>
      </c>
      <c r="B47" s="15">
        <v>8662</v>
      </c>
      <c r="C47" s="16" t="s">
        <v>815</v>
      </c>
      <c r="D47" s="393"/>
      <c r="E47" s="394"/>
      <c r="F47" s="395"/>
      <c r="G47" s="44"/>
      <c r="H47" s="25"/>
      <c r="I47" s="59"/>
      <c r="J47" s="60"/>
      <c r="K47" s="34"/>
      <c r="L47" s="434"/>
      <c r="M47" s="435"/>
      <c r="N47" s="25"/>
      <c r="O47" s="25"/>
      <c r="P47" s="435"/>
      <c r="Q47" s="25"/>
      <c r="R47" s="25"/>
      <c r="S47" s="321"/>
      <c r="T47" s="322"/>
      <c r="U47" s="323"/>
      <c r="V47" s="364" t="s">
        <v>778</v>
      </c>
      <c r="W47" s="25"/>
      <c r="X47" s="25"/>
      <c r="Y47" s="25"/>
      <c r="Z47" s="25"/>
      <c r="AA47" s="25"/>
      <c r="AB47" s="527">
        <f>'予防認知通所介護'!AB47</f>
        <v>496</v>
      </c>
      <c r="AC47" s="527"/>
      <c r="AD47" s="307" t="s">
        <v>883</v>
      </c>
      <c r="AE47" s="414"/>
      <c r="AF47" s="40" t="s">
        <v>492</v>
      </c>
      <c r="AG47" s="530">
        <f t="shared" si="1"/>
        <v>0.7</v>
      </c>
      <c r="AH47" s="530"/>
      <c r="AI47" s="414" t="s">
        <v>462</v>
      </c>
      <c r="AJ47" s="527">
        <f>'予防認知通所介護'!AG47</f>
        <v>150</v>
      </c>
      <c r="AK47" s="529"/>
      <c r="AL47" s="365" t="s">
        <v>883</v>
      </c>
      <c r="AM47" s="414"/>
      <c r="AN47" s="437"/>
      <c r="AO47" s="58">
        <f t="shared" si="7"/>
        <v>497</v>
      </c>
      <c r="AP47" s="61"/>
    </row>
    <row r="48" spans="4:18" ht="13.5">
      <c r="D48" s="489"/>
      <c r="E48" s="489"/>
      <c r="F48" s="489"/>
      <c r="G48" s="283"/>
      <c r="H48" s="283"/>
      <c r="I48" s="11"/>
      <c r="J48" s="400"/>
      <c r="K48" s="30"/>
      <c r="L48" s="432"/>
      <c r="M48" s="432"/>
      <c r="N48" s="283"/>
      <c r="O48" s="283"/>
      <c r="P48" s="432"/>
      <c r="Q48" s="283"/>
      <c r="R48" s="283"/>
    </row>
  </sheetData>
  <sheetProtection/>
  <mergeCells count="116">
    <mergeCell ref="AJ14:AK14"/>
    <mergeCell ref="AG14:AH14"/>
    <mergeCell ref="AJ29:AK29"/>
    <mergeCell ref="AJ28:AK28"/>
    <mergeCell ref="AJ15:AK15"/>
    <mergeCell ref="AJ16:AK16"/>
    <mergeCell ref="AG24:AH24"/>
    <mergeCell ref="AB40:AC40"/>
    <mergeCell ref="AB41:AC41"/>
    <mergeCell ref="AB24:AC24"/>
    <mergeCell ref="AB26:AC26"/>
    <mergeCell ref="AB27:AC27"/>
    <mergeCell ref="AB28:AC28"/>
    <mergeCell ref="AG19:AH19"/>
    <mergeCell ref="AJ19:AK19"/>
    <mergeCell ref="AB17:AC17"/>
    <mergeCell ref="AG28:AH28"/>
    <mergeCell ref="AG26:AH26"/>
    <mergeCell ref="AG27:AH27"/>
    <mergeCell ref="AG17:AH17"/>
    <mergeCell ref="AB20:AC20"/>
    <mergeCell ref="AB21:AC21"/>
    <mergeCell ref="AG22:AH22"/>
    <mergeCell ref="AG23:AH23"/>
    <mergeCell ref="AB42:AC42"/>
    <mergeCell ref="AJ43:AK43"/>
    <mergeCell ref="AG43:AH43"/>
    <mergeCell ref="AJ42:AK42"/>
    <mergeCell ref="AG42:AH42"/>
    <mergeCell ref="AG40:AH40"/>
    <mergeCell ref="AJ30:AK30"/>
    <mergeCell ref="AG35:AH35"/>
    <mergeCell ref="AG36:AH36"/>
    <mergeCell ref="AG34:AH34"/>
    <mergeCell ref="AB32:AC32"/>
    <mergeCell ref="AG32:AH32"/>
    <mergeCell ref="AJ32:AK32"/>
    <mergeCell ref="AB30:AC30"/>
    <mergeCell ref="AG30:AH30"/>
    <mergeCell ref="AB31:AC31"/>
    <mergeCell ref="AG31:AH31"/>
    <mergeCell ref="AB34:AC34"/>
    <mergeCell ref="AJ34:AK34"/>
    <mergeCell ref="AJ31:AK31"/>
    <mergeCell ref="D34:F45"/>
    <mergeCell ref="AJ47:AK47"/>
    <mergeCell ref="AB33:AC33"/>
    <mergeCell ref="AG33:AH33"/>
    <mergeCell ref="AJ33:AK33"/>
    <mergeCell ref="AB46:AC46"/>
    <mergeCell ref="AJ6:AK6"/>
    <mergeCell ref="AJ7:AK7"/>
    <mergeCell ref="AG10:AH10"/>
    <mergeCell ref="AG11:AH11"/>
    <mergeCell ref="AG6:AH6"/>
    <mergeCell ref="AG7:AH7"/>
    <mergeCell ref="AG8:AH8"/>
    <mergeCell ref="AG9:AH9"/>
    <mergeCell ref="AB15:AC15"/>
    <mergeCell ref="AG15:AH15"/>
    <mergeCell ref="AB16:AC16"/>
    <mergeCell ref="AG16:AH16"/>
    <mergeCell ref="AG12:AH12"/>
    <mergeCell ref="AB11:AC11"/>
    <mergeCell ref="AB12:AC12"/>
    <mergeCell ref="AB13:AC13"/>
    <mergeCell ref="AG13:AH13"/>
    <mergeCell ref="AB14:AC14"/>
    <mergeCell ref="AJ21:AK21"/>
    <mergeCell ref="AB22:AC22"/>
    <mergeCell ref="AB23:AC23"/>
    <mergeCell ref="AG21:AH21"/>
    <mergeCell ref="AB25:AC25"/>
    <mergeCell ref="AG25:AH25"/>
    <mergeCell ref="AB29:AC29"/>
    <mergeCell ref="AG29:AH29"/>
    <mergeCell ref="D6:F31"/>
    <mergeCell ref="G6:I17"/>
    <mergeCell ref="G20:I31"/>
    <mergeCell ref="S7:U13"/>
    <mergeCell ref="AB6:AC6"/>
    <mergeCell ref="AB7:AC7"/>
    <mergeCell ref="AB8:AC8"/>
    <mergeCell ref="AB10:AC10"/>
    <mergeCell ref="AB9:AC9"/>
    <mergeCell ref="AJ20:AK20"/>
    <mergeCell ref="AG20:AH20"/>
    <mergeCell ref="AJ17:AK17"/>
    <mergeCell ref="AB18:AC18"/>
    <mergeCell ref="AG18:AH18"/>
    <mergeCell ref="AJ18:AK18"/>
    <mergeCell ref="AB19:AC19"/>
    <mergeCell ref="AB47:AC47"/>
    <mergeCell ref="AB45:AC45"/>
    <mergeCell ref="AB44:AC44"/>
    <mergeCell ref="AG46:AH46"/>
    <mergeCell ref="AG47:AH47"/>
    <mergeCell ref="AJ46:AK46"/>
    <mergeCell ref="AB35:AC35"/>
    <mergeCell ref="AJ35:AK35"/>
    <mergeCell ref="L42:R42"/>
    <mergeCell ref="L44:R44"/>
    <mergeCell ref="L46:R46"/>
    <mergeCell ref="AB37:AC37"/>
    <mergeCell ref="AB38:AC38"/>
    <mergeCell ref="AB39:AC39"/>
    <mergeCell ref="AG37:AH37"/>
    <mergeCell ref="AG41:AH41"/>
    <mergeCell ref="AB36:AC36"/>
    <mergeCell ref="AG38:AH38"/>
    <mergeCell ref="AJ44:AK44"/>
    <mergeCell ref="AG44:AH44"/>
    <mergeCell ref="AB43:AC43"/>
    <mergeCell ref="AG39:AH39"/>
    <mergeCell ref="AJ45:AK45"/>
    <mergeCell ref="AG45:AH45"/>
  </mergeCells>
  <printOptions horizontalCentered="1"/>
  <pageMargins left="0.3937007874015748" right="0.3937007874015748" top="0.7874015748031497" bottom="0.5905511811023623" header="0.5118110236220472" footer="0.31496062992125984"/>
  <pageSetup firstPageNumber="33" useFirstPageNumber="1" horizontalDpi="600" verticalDpi="600" orientation="portrait" paperSize="9" scale="63" r:id="rId1"/>
  <headerFooter alignWithMargins="0">
    <oddHeader>&amp;R&amp;9介護予防認知症対応型通所介護</oddHeader>
    <oddFooter>&amp;C&amp;14&amp;P</oddFooter>
  </headerFooter>
</worksheet>
</file>

<file path=xl/worksheets/sheet17.xml><?xml version="1.0" encoding="utf-8"?>
<worksheet xmlns="http://schemas.openxmlformats.org/spreadsheetml/2006/main" xmlns:r="http://schemas.openxmlformats.org/officeDocument/2006/relationships">
  <dimension ref="A2:AT11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8" width="2.375" style="410" customWidth="1"/>
    <col min="9" max="9" width="3.625" style="410" customWidth="1"/>
    <col min="10" max="17" width="2.375" style="410" customWidth="1"/>
    <col min="18" max="18" width="3.00390625" style="410" customWidth="1"/>
    <col min="19" max="19" width="2.75390625" style="410" customWidth="1"/>
    <col min="20" max="20" width="2.50390625" style="410" customWidth="1"/>
    <col min="21" max="21" width="2.625" style="410" customWidth="1"/>
    <col min="22" max="33" width="2.375" style="410" customWidth="1"/>
    <col min="34" max="34" width="3.375" style="410" customWidth="1"/>
    <col min="35" max="36" width="2.375" style="410" customWidth="1"/>
    <col min="37" max="37" width="3.25390625" style="219" customWidth="1"/>
    <col min="38" max="38" width="2.375" style="219" customWidth="1"/>
    <col min="39" max="40" width="1.875" style="410" customWidth="1"/>
    <col min="41" max="42" width="8.50390625" style="410" customWidth="1"/>
    <col min="43" max="16384" width="9.00390625" style="410" customWidth="1"/>
  </cols>
  <sheetData>
    <row r="1" ht="17.25" customHeight="1"/>
    <row r="2" ht="17.25" customHeight="1">
      <c r="B2" s="76" t="s">
        <v>1392</v>
      </c>
    </row>
    <row r="3" ht="13.5" customHeight="1"/>
    <row r="4" spans="1:42" ht="16.5" customHeight="1">
      <c r="A4" s="3" t="s">
        <v>345</v>
      </c>
      <c r="B4" s="411"/>
      <c r="C4" s="4" t="s">
        <v>346</v>
      </c>
      <c r="D4" s="438"/>
      <c r="E4" s="415"/>
      <c r="F4" s="415"/>
      <c r="G4" s="415"/>
      <c r="H4" s="415"/>
      <c r="I4" s="415"/>
      <c r="J4" s="415"/>
      <c r="K4" s="415"/>
      <c r="L4" s="415"/>
      <c r="M4" s="415"/>
      <c r="N4" s="415"/>
      <c r="O4" s="415"/>
      <c r="P4" s="415"/>
      <c r="Q4" s="415"/>
      <c r="R4" s="415"/>
      <c r="S4" s="415"/>
      <c r="T4" s="5" t="s">
        <v>347</v>
      </c>
      <c r="U4" s="415"/>
      <c r="V4" s="415"/>
      <c r="W4" s="415"/>
      <c r="X4" s="5"/>
      <c r="Y4" s="415"/>
      <c r="Z4" s="415"/>
      <c r="AA4" s="415"/>
      <c r="AB4" s="415"/>
      <c r="AC4" s="415"/>
      <c r="AD4" s="415"/>
      <c r="AE4" s="415"/>
      <c r="AF4" s="415"/>
      <c r="AG4" s="415"/>
      <c r="AH4" s="415"/>
      <c r="AI4" s="48"/>
      <c r="AJ4" s="48"/>
      <c r="AK4" s="415"/>
      <c r="AL4" s="415"/>
      <c r="AM4" s="415"/>
      <c r="AN4" s="415"/>
      <c r="AO4" s="6" t="s">
        <v>526</v>
      </c>
      <c r="AP4" s="6" t="s">
        <v>527</v>
      </c>
    </row>
    <row r="5" spans="1:42" ht="16.5" customHeight="1">
      <c r="A5" s="7" t="s">
        <v>348</v>
      </c>
      <c r="B5" s="8" t="s">
        <v>349</v>
      </c>
      <c r="C5" s="412"/>
      <c r="D5" s="413"/>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9"/>
      <c r="AJ5" s="49"/>
      <c r="AK5" s="439"/>
      <c r="AL5" s="439"/>
      <c r="AM5" s="439"/>
      <c r="AN5" s="439"/>
      <c r="AO5" s="9" t="s">
        <v>1248</v>
      </c>
      <c r="AP5" s="9" t="s">
        <v>1249</v>
      </c>
    </row>
    <row r="6" spans="1:46" ht="16.5" customHeight="1">
      <c r="A6" s="14">
        <v>74</v>
      </c>
      <c r="B6" s="15">
        <v>9401</v>
      </c>
      <c r="C6" s="50" t="s">
        <v>816</v>
      </c>
      <c r="D6" s="607" t="s">
        <v>2131</v>
      </c>
      <c r="E6" s="608"/>
      <c r="F6" s="609"/>
      <c r="G6" s="607" t="s">
        <v>1384</v>
      </c>
      <c r="H6" s="608"/>
      <c r="I6" s="609"/>
      <c r="J6" s="21" t="s">
        <v>351</v>
      </c>
      <c r="K6" s="21"/>
      <c r="L6" s="429"/>
      <c r="M6" s="21"/>
      <c r="N6" s="21"/>
      <c r="O6" s="21"/>
      <c r="P6" s="21"/>
      <c r="Q6" s="21"/>
      <c r="R6" s="21"/>
      <c r="S6" s="132"/>
      <c r="T6" s="133"/>
      <c r="U6" s="134"/>
      <c r="V6" s="364" t="s">
        <v>779</v>
      </c>
      <c r="W6" s="365"/>
      <c r="X6" s="365"/>
      <c r="Y6" s="365"/>
      <c r="Z6" s="365"/>
      <c r="AA6" s="365"/>
      <c r="AB6" s="527">
        <f>'予防認知通所介護'!AB6</f>
        <v>518</v>
      </c>
      <c r="AC6" s="527"/>
      <c r="AD6" s="38" t="s">
        <v>1249</v>
      </c>
      <c r="AE6" s="40"/>
      <c r="AF6" s="40" t="s">
        <v>780</v>
      </c>
      <c r="AG6" s="530">
        <v>0.7</v>
      </c>
      <c r="AH6" s="530"/>
      <c r="AI6" s="40" t="s">
        <v>780</v>
      </c>
      <c r="AJ6" s="533">
        <f>'予防認知通所介護'!AH6</f>
        <v>0.63</v>
      </c>
      <c r="AK6" s="533"/>
      <c r="AL6" s="414"/>
      <c r="AM6" s="414"/>
      <c r="AN6" s="437"/>
      <c r="AO6" s="58">
        <f>ROUND(ROUND(AB6*AG6,0)*AJ6,0)</f>
        <v>229</v>
      </c>
      <c r="AP6" s="23" t="s">
        <v>352</v>
      </c>
      <c r="AR6" s="11"/>
      <c r="AS6" s="377"/>
      <c r="AT6" s="377"/>
    </row>
    <row r="7" spans="1:42" ht="16.5" customHeight="1">
      <c r="A7" s="14">
        <v>74</v>
      </c>
      <c r="B7" s="15">
        <v>9402</v>
      </c>
      <c r="C7" s="50" t="s">
        <v>817</v>
      </c>
      <c r="D7" s="610"/>
      <c r="E7" s="611"/>
      <c r="F7" s="612"/>
      <c r="G7" s="610"/>
      <c r="H7" s="611"/>
      <c r="I7" s="612"/>
      <c r="J7" s="283"/>
      <c r="K7" s="283"/>
      <c r="L7" s="432"/>
      <c r="M7" s="283"/>
      <c r="N7" s="283"/>
      <c r="O7" s="283"/>
      <c r="P7" s="283"/>
      <c r="Q7" s="283"/>
      <c r="R7" s="283"/>
      <c r="S7" s="570" t="s">
        <v>818</v>
      </c>
      <c r="T7" s="571"/>
      <c r="U7" s="572"/>
      <c r="V7" s="364" t="s">
        <v>799</v>
      </c>
      <c r="W7" s="365"/>
      <c r="X7" s="365"/>
      <c r="Y7" s="365"/>
      <c r="Z7" s="365"/>
      <c r="AA7" s="365"/>
      <c r="AB7" s="527">
        <f>'予防認知通所介護'!AB7</f>
        <v>574</v>
      </c>
      <c r="AC7" s="527"/>
      <c r="AD7" s="38" t="s">
        <v>1249</v>
      </c>
      <c r="AE7" s="40"/>
      <c r="AF7" s="40" t="s">
        <v>780</v>
      </c>
      <c r="AG7" s="530">
        <f aca="true" t="shared" si="0" ref="AG7:AG12">$AG$6</f>
        <v>0.7</v>
      </c>
      <c r="AH7" s="530"/>
      <c r="AI7" s="40" t="s">
        <v>780</v>
      </c>
      <c r="AJ7" s="533">
        <f>AJ6</f>
        <v>0.63</v>
      </c>
      <c r="AK7" s="533"/>
      <c r="AL7" s="414"/>
      <c r="AM7" s="414"/>
      <c r="AN7" s="437"/>
      <c r="AO7" s="58">
        <f>ROUND(ROUND(AB7*AG7,0)*AJ7,0)</f>
        <v>253</v>
      </c>
      <c r="AP7" s="53"/>
    </row>
    <row r="8" spans="1:42" ht="16.5" customHeight="1">
      <c r="A8" s="14">
        <v>74</v>
      </c>
      <c r="B8" s="15">
        <v>9411</v>
      </c>
      <c r="C8" s="50" t="s">
        <v>1520</v>
      </c>
      <c r="D8" s="610"/>
      <c r="E8" s="611"/>
      <c r="F8" s="612"/>
      <c r="G8" s="610"/>
      <c r="H8" s="611"/>
      <c r="I8" s="612"/>
      <c r="J8" s="43" t="s">
        <v>1775</v>
      </c>
      <c r="K8" s="21"/>
      <c r="L8" s="429"/>
      <c r="M8" s="21"/>
      <c r="N8" s="21"/>
      <c r="O8" s="21"/>
      <c r="P8" s="21"/>
      <c r="Q8" s="21"/>
      <c r="R8" s="89"/>
      <c r="S8" s="570"/>
      <c r="T8" s="571"/>
      <c r="U8" s="572"/>
      <c r="V8" s="364" t="s">
        <v>781</v>
      </c>
      <c r="W8" s="365"/>
      <c r="X8" s="365"/>
      <c r="Y8" s="365"/>
      <c r="Z8" s="365"/>
      <c r="AA8" s="365"/>
      <c r="AB8" s="527">
        <f>'予防認知通所介護'!AB8</f>
        <v>518</v>
      </c>
      <c r="AC8" s="527"/>
      <c r="AD8" s="307" t="s">
        <v>1249</v>
      </c>
      <c r="AE8" s="307"/>
      <c r="AF8" s="40" t="s">
        <v>800</v>
      </c>
      <c r="AG8" s="530">
        <f t="shared" si="0"/>
        <v>0.7</v>
      </c>
      <c r="AH8" s="530"/>
      <c r="AI8" s="313"/>
      <c r="AJ8" s="51"/>
      <c r="AK8" s="365"/>
      <c r="AL8" s="414"/>
      <c r="AM8" s="414"/>
      <c r="AN8" s="437"/>
      <c r="AO8" s="58">
        <f aca="true" t="shared" si="1" ref="AO8:AO13">ROUND(AB8*AG8,0)</f>
        <v>363</v>
      </c>
      <c r="AP8" s="53"/>
    </row>
    <row r="9" spans="1:44" ht="16.5" customHeight="1">
      <c r="A9" s="14">
        <v>74</v>
      </c>
      <c r="B9" s="15">
        <v>9412</v>
      </c>
      <c r="C9" s="50" t="s">
        <v>1220</v>
      </c>
      <c r="D9" s="610"/>
      <c r="E9" s="611"/>
      <c r="F9" s="612"/>
      <c r="G9" s="610"/>
      <c r="H9" s="611"/>
      <c r="I9" s="612"/>
      <c r="J9" s="44"/>
      <c r="K9" s="25"/>
      <c r="L9" s="435"/>
      <c r="M9" s="25"/>
      <c r="N9" s="25"/>
      <c r="O9" s="25"/>
      <c r="P9" s="25"/>
      <c r="Q9" s="25"/>
      <c r="R9" s="54"/>
      <c r="S9" s="570"/>
      <c r="T9" s="571"/>
      <c r="U9" s="572"/>
      <c r="V9" s="364" t="s">
        <v>782</v>
      </c>
      <c r="W9" s="365"/>
      <c r="X9" s="365"/>
      <c r="Y9" s="365"/>
      <c r="Z9" s="365"/>
      <c r="AA9" s="365"/>
      <c r="AB9" s="527">
        <f>'予防認知通所介護'!AB9</f>
        <v>574</v>
      </c>
      <c r="AC9" s="527"/>
      <c r="AD9" s="307" t="s">
        <v>1249</v>
      </c>
      <c r="AE9" s="307"/>
      <c r="AF9" s="40" t="s">
        <v>800</v>
      </c>
      <c r="AG9" s="530">
        <f t="shared" si="0"/>
        <v>0.7</v>
      </c>
      <c r="AH9" s="530"/>
      <c r="AI9" s="313"/>
      <c r="AJ9" s="51"/>
      <c r="AK9" s="365"/>
      <c r="AL9" s="414"/>
      <c r="AM9" s="414"/>
      <c r="AN9" s="437"/>
      <c r="AO9" s="58">
        <f t="shared" si="1"/>
        <v>402</v>
      </c>
      <c r="AP9" s="53"/>
      <c r="AQ9" s="67"/>
      <c r="AR9" s="68"/>
    </row>
    <row r="10" spans="1:42" ht="16.5" customHeight="1">
      <c r="A10" s="14">
        <v>74</v>
      </c>
      <c r="B10" s="15">
        <v>9421</v>
      </c>
      <c r="C10" s="50" t="s">
        <v>1221</v>
      </c>
      <c r="D10" s="610"/>
      <c r="E10" s="611"/>
      <c r="F10" s="612"/>
      <c r="G10" s="610"/>
      <c r="H10" s="611"/>
      <c r="I10" s="612"/>
      <c r="J10" s="62" t="s">
        <v>1776</v>
      </c>
      <c r="K10" s="283"/>
      <c r="L10" s="432"/>
      <c r="M10" s="283"/>
      <c r="N10" s="283"/>
      <c r="O10" s="283"/>
      <c r="P10" s="283"/>
      <c r="Q10" s="283"/>
      <c r="R10" s="283"/>
      <c r="S10" s="570"/>
      <c r="T10" s="571"/>
      <c r="U10" s="572"/>
      <c r="V10" s="364" t="s">
        <v>783</v>
      </c>
      <c r="W10" s="365"/>
      <c r="X10" s="365"/>
      <c r="Y10" s="365"/>
      <c r="Z10" s="365"/>
      <c r="AA10" s="365"/>
      <c r="AB10" s="527">
        <f>'予防認知通所介護'!AB10</f>
        <v>787</v>
      </c>
      <c r="AC10" s="527"/>
      <c r="AD10" s="307" t="s">
        <v>1249</v>
      </c>
      <c r="AE10" s="307"/>
      <c r="AF10" s="40" t="s">
        <v>801</v>
      </c>
      <c r="AG10" s="530">
        <f t="shared" si="0"/>
        <v>0.7</v>
      </c>
      <c r="AH10" s="530"/>
      <c r="AI10" s="313"/>
      <c r="AJ10" s="51"/>
      <c r="AK10" s="365"/>
      <c r="AL10" s="414"/>
      <c r="AM10" s="414"/>
      <c r="AN10" s="437"/>
      <c r="AO10" s="58">
        <f t="shared" si="1"/>
        <v>551</v>
      </c>
      <c r="AP10" s="53"/>
    </row>
    <row r="11" spans="1:42" ht="16.5" customHeight="1">
      <c r="A11" s="14">
        <v>74</v>
      </c>
      <c r="B11" s="15">
        <v>9422</v>
      </c>
      <c r="C11" s="50" t="s">
        <v>1222</v>
      </c>
      <c r="D11" s="610"/>
      <c r="E11" s="611"/>
      <c r="F11" s="612"/>
      <c r="G11" s="610"/>
      <c r="H11" s="611"/>
      <c r="I11" s="612"/>
      <c r="J11" s="62"/>
      <c r="K11" s="283"/>
      <c r="L11" s="432"/>
      <c r="M11" s="283"/>
      <c r="N11" s="283"/>
      <c r="O11" s="283"/>
      <c r="P11" s="283"/>
      <c r="Q11" s="283"/>
      <c r="R11" s="283"/>
      <c r="S11" s="570"/>
      <c r="T11" s="571"/>
      <c r="U11" s="572"/>
      <c r="V11" s="364" t="s">
        <v>784</v>
      </c>
      <c r="W11" s="365"/>
      <c r="X11" s="365"/>
      <c r="Y11" s="365"/>
      <c r="Z11" s="365"/>
      <c r="AA11" s="365"/>
      <c r="AB11" s="527">
        <f>'予防認知通所介護'!AB11</f>
        <v>878</v>
      </c>
      <c r="AC11" s="527"/>
      <c r="AD11" s="307" t="s">
        <v>1249</v>
      </c>
      <c r="AE11" s="307"/>
      <c r="AF11" s="40" t="s">
        <v>801</v>
      </c>
      <c r="AG11" s="530">
        <f t="shared" si="0"/>
        <v>0.7</v>
      </c>
      <c r="AH11" s="530"/>
      <c r="AI11" s="313"/>
      <c r="AJ11" s="51"/>
      <c r="AK11" s="365"/>
      <c r="AL11" s="414"/>
      <c r="AM11" s="414"/>
      <c r="AN11" s="437"/>
      <c r="AO11" s="58">
        <f t="shared" si="1"/>
        <v>615</v>
      </c>
      <c r="AP11" s="53"/>
    </row>
    <row r="12" spans="1:42" ht="16.5" customHeight="1">
      <c r="A12" s="14">
        <v>74</v>
      </c>
      <c r="B12" s="15">
        <v>9431</v>
      </c>
      <c r="C12" s="50" t="s">
        <v>1223</v>
      </c>
      <c r="D12" s="610"/>
      <c r="E12" s="611"/>
      <c r="F12" s="612"/>
      <c r="G12" s="610"/>
      <c r="H12" s="611"/>
      <c r="I12" s="612"/>
      <c r="J12" s="43" t="s">
        <v>1777</v>
      </c>
      <c r="K12" s="21"/>
      <c r="L12" s="131"/>
      <c r="M12" s="56"/>
      <c r="N12" s="116"/>
      <c r="O12" s="21"/>
      <c r="P12" s="21"/>
      <c r="Q12" s="21"/>
      <c r="R12" s="89"/>
      <c r="S12" s="570"/>
      <c r="T12" s="571"/>
      <c r="U12" s="572"/>
      <c r="V12" s="364" t="s">
        <v>785</v>
      </c>
      <c r="W12" s="365"/>
      <c r="X12" s="365"/>
      <c r="Y12" s="365"/>
      <c r="Z12" s="365"/>
      <c r="AA12" s="365"/>
      <c r="AB12" s="527">
        <f>'予防認知通所介護'!AB12</f>
        <v>896</v>
      </c>
      <c r="AC12" s="527"/>
      <c r="AD12" s="307" t="s">
        <v>1249</v>
      </c>
      <c r="AE12" s="307"/>
      <c r="AF12" s="40" t="s">
        <v>802</v>
      </c>
      <c r="AG12" s="530">
        <f t="shared" si="0"/>
        <v>0.7</v>
      </c>
      <c r="AH12" s="530"/>
      <c r="AI12" s="313"/>
      <c r="AJ12" s="51"/>
      <c r="AK12" s="365"/>
      <c r="AL12" s="414"/>
      <c r="AM12" s="414"/>
      <c r="AN12" s="437"/>
      <c r="AO12" s="58">
        <f t="shared" si="1"/>
        <v>627</v>
      </c>
      <c r="AP12" s="53"/>
    </row>
    <row r="13" spans="1:42" ht="16.5" customHeight="1">
      <c r="A13" s="14">
        <v>74</v>
      </c>
      <c r="B13" s="15">
        <v>9432</v>
      </c>
      <c r="C13" s="50" t="s">
        <v>1224</v>
      </c>
      <c r="D13" s="610"/>
      <c r="E13" s="611"/>
      <c r="F13" s="612"/>
      <c r="G13" s="610"/>
      <c r="H13" s="611"/>
      <c r="I13" s="612"/>
      <c r="J13" s="44"/>
      <c r="K13" s="25"/>
      <c r="L13" s="59"/>
      <c r="M13" s="60"/>
      <c r="N13" s="32"/>
      <c r="O13" s="25"/>
      <c r="P13" s="25"/>
      <c r="Q13" s="25"/>
      <c r="R13" s="54"/>
      <c r="S13" s="570"/>
      <c r="T13" s="571"/>
      <c r="U13" s="572"/>
      <c r="V13" s="364" t="s">
        <v>786</v>
      </c>
      <c r="W13" s="365"/>
      <c r="X13" s="365"/>
      <c r="Y13" s="365"/>
      <c r="Z13" s="365"/>
      <c r="AA13" s="365"/>
      <c r="AB13" s="527">
        <f>'予防認知通所介護'!AB13</f>
        <v>1001</v>
      </c>
      <c r="AC13" s="527"/>
      <c r="AD13" s="307" t="s">
        <v>1249</v>
      </c>
      <c r="AE13" s="307"/>
      <c r="AF13" s="40" t="s">
        <v>802</v>
      </c>
      <c r="AG13" s="530">
        <f aca="true" t="shared" si="2" ref="AG13:AG46">$AG$6</f>
        <v>0.7</v>
      </c>
      <c r="AH13" s="530"/>
      <c r="AI13" s="313"/>
      <c r="AJ13" s="51"/>
      <c r="AK13" s="365"/>
      <c r="AL13" s="414"/>
      <c r="AM13" s="414"/>
      <c r="AN13" s="437"/>
      <c r="AO13" s="58">
        <f t="shared" si="1"/>
        <v>701</v>
      </c>
      <c r="AP13" s="53"/>
    </row>
    <row r="14" spans="1:42" ht="16.5" customHeight="1">
      <c r="A14" s="14">
        <v>74</v>
      </c>
      <c r="B14" s="15">
        <v>9441</v>
      </c>
      <c r="C14" s="50" t="s">
        <v>1225</v>
      </c>
      <c r="D14" s="610"/>
      <c r="E14" s="611"/>
      <c r="F14" s="612"/>
      <c r="G14" s="610"/>
      <c r="H14" s="611"/>
      <c r="I14" s="612"/>
      <c r="J14" s="283" t="s">
        <v>1152</v>
      </c>
      <c r="K14" s="432"/>
      <c r="L14" s="283"/>
      <c r="M14" s="400"/>
      <c r="N14" s="401"/>
      <c r="O14" s="283" t="s">
        <v>1158</v>
      </c>
      <c r="P14" s="432"/>
      <c r="Q14" s="283"/>
      <c r="R14" s="283"/>
      <c r="S14" s="570"/>
      <c r="T14" s="571"/>
      <c r="U14" s="572"/>
      <c r="V14" s="364" t="s">
        <v>772</v>
      </c>
      <c r="W14" s="365"/>
      <c r="X14" s="365"/>
      <c r="Y14" s="365"/>
      <c r="Z14" s="365"/>
      <c r="AA14" s="365"/>
      <c r="AB14" s="527">
        <f>'予防認知通所介護'!AB14</f>
        <v>896</v>
      </c>
      <c r="AC14" s="527"/>
      <c r="AD14" s="307" t="s">
        <v>883</v>
      </c>
      <c r="AE14" s="414"/>
      <c r="AF14" s="40" t="s">
        <v>492</v>
      </c>
      <c r="AG14" s="530">
        <f t="shared" si="2"/>
        <v>0.7</v>
      </c>
      <c r="AH14" s="530"/>
      <c r="AI14" s="414" t="s">
        <v>462</v>
      </c>
      <c r="AJ14" s="527">
        <f>'予防認知通所介護'!AG14</f>
        <v>50</v>
      </c>
      <c r="AK14" s="529"/>
      <c r="AL14" s="365" t="s">
        <v>883</v>
      </c>
      <c r="AM14" s="414"/>
      <c r="AN14" s="437"/>
      <c r="AO14" s="58">
        <f aca="true" t="shared" si="3" ref="AO14:AO19">ROUND(AB14*AG14,0)+AJ14</f>
        <v>677</v>
      </c>
      <c r="AP14" s="53"/>
    </row>
    <row r="15" spans="1:42" ht="16.5" customHeight="1">
      <c r="A15" s="14">
        <v>74</v>
      </c>
      <c r="B15" s="15">
        <v>9442</v>
      </c>
      <c r="C15" s="50" t="s">
        <v>1226</v>
      </c>
      <c r="D15" s="610"/>
      <c r="E15" s="611"/>
      <c r="F15" s="612"/>
      <c r="G15" s="610"/>
      <c r="H15" s="611"/>
      <c r="I15" s="612"/>
      <c r="J15" s="30" t="s">
        <v>463</v>
      </c>
      <c r="K15" s="432"/>
      <c r="L15" s="283"/>
      <c r="M15" s="400"/>
      <c r="N15" s="401"/>
      <c r="O15" s="57" t="s">
        <v>493</v>
      </c>
      <c r="P15" s="432"/>
      <c r="Q15" s="283"/>
      <c r="R15" s="283"/>
      <c r="S15" s="570"/>
      <c r="T15" s="571"/>
      <c r="U15" s="572"/>
      <c r="V15" s="364" t="s">
        <v>775</v>
      </c>
      <c r="W15" s="365"/>
      <c r="X15" s="365"/>
      <c r="Y15" s="365"/>
      <c r="Z15" s="365"/>
      <c r="AA15" s="365"/>
      <c r="AB15" s="527">
        <f>'予防認知通所介護'!AB15</f>
        <v>1001</v>
      </c>
      <c r="AC15" s="527"/>
      <c r="AD15" s="307" t="s">
        <v>883</v>
      </c>
      <c r="AE15" s="414"/>
      <c r="AF15" s="40" t="s">
        <v>492</v>
      </c>
      <c r="AG15" s="530">
        <f t="shared" si="2"/>
        <v>0.7</v>
      </c>
      <c r="AH15" s="530"/>
      <c r="AI15" s="414" t="s">
        <v>462</v>
      </c>
      <c r="AJ15" s="527">
        <f>'予防認知通所介護'!AG15</f>
        <v>50</v>
      </c>
      <c r="AK15" s="529"/>
      <c r="AL15" s="365" t="s">
        <v>883</v>
      </c>
      <c r="AM15" s="414"/>
      <c r="AN15" s="437"/>
      <c r="AO15" s="58">
        <f t="shared" si="3"/>
        <v>751</v>
      </c>
      <c r="AP15" s="53"/>
    </row>
    <row r="16" spans="1:42" ht="16.5" customHeight="1">
      <c r="A16" s="14">
        <v>74</v>
      </c>
      <c r="B16" s="15">
        <v>9451</v>
      </c>
      <c r="C16" s="50" t="s">
        <v>1227</v>
      </c>
      <c r="D16" s="610"/>
      <c r="E16" s="611"/>
      <c r="F16" s="612"/>
      <c r="G16" s="610"/>
      <c r="H16" s="611"/>
      <c r="I16" s="612"/>
      <c r="J16" s="57" t="s">
        <v>1789</v>
      </c>
      <c r="K16" s="283"/>
      <c r="L16" s="11"/>
      <c r="M16" s="400"/>
      <c r="N16" s="30"/>
      <c r="O16" s="43" t="s">
        <v>1778</v>
      </c>
      <c r="P16" s="429"/>
      <c r="Q16" s="21"/>
      <c r="R16" s="89"/>
      <c r="S16" s="570"/>
      <c r="T16" s="571"/>
      <c r="U16" s="572"/>
      <c r="V16" s="364" t="s">
        <v>772</v>
      </c>
      <c r="W16" s="25"/>
      <c r="X16" s="25"/>
      <c r="Y16" s="25"/>
      <c r="Z16" s="25"/>
      <c r="AA16" s="25"/>
      <c r="AB16" s="527">
        <f>'予防認知通所介護'!AB16</f>
        <v>896</v>
      </c>
      <c r="AC16" s="527"/>
      <c r="AD16" s="307" t="s">
        <v>883</v>
      </c>
      <c r="AE16" s="414"/>
      <c r="AF16" s="40" t="s">
        <v>492</v>
      </c>
      <c r="AG16" s="530">
        <f t="shared" si="2"/>
        <v>0.7</v>
      </c>
      <c r="AH16" s="530"/>
      <c r="AI16" s="414" t="s">
        <v>462</v>
      </c>
      <c r="AJ16" s="527">
        <f>'予防認知通所介護'!AG16</f>
        <v>100</v>
      </c>
      <c r="AK16" s="529"/>
      <c r="AL16" s="365" t="s">
        <v>883</v>
      </c>
      <c r="AM16" s="414"/>
      <c r="AN16" s="437"/>
      <c r="AO16" s="58">
        <f t="shared" si="3"/>
        <v>727</v>
      </c>
      <c r="AP16" s="53"/>
    </row>
    <row r="17" spans="1:42" ht="16.5" customHeight="1">
      <c r="A17" s="14">
        <v>74</v>
      </c>
      <c r="B17" s="15">
        <v>9452</v>
      </c>
      <c r="C17" s="50" t="s">
        <v>1228</v>
      </c>
      <c r="D17" s="610"/>
      <c r="E17" s="611"/>
      <c r="F17" s="612"/>
      <c r="G17" s="610"/>
      <c r="H17" s="611"/>
      <c r="I17" s="612"/>
      <c r="J17" s="283"/>
      <c r="K17" s="283"/>
      <c r="L17" s="11"/>
      <c r="M17" s="400"/>
      <c r="N17" s="30"/>
      <c r="O17" s="57" t="s">
        <v>494</v>
      </c>
      <c r="P17" s="432"/>
      <c r="Q17" s="283"/>
      <c r="R17" s="283"/>
      <c r="S17" s="570"/>
      <c r="T17" s="571"/>
      <c r="U17" s="572"/>
      <c r="V17" s="364" t="s">
        <v>775</v>
      </c>
      <c r="W17" s="25"/>
      <c r="X17" s="25"/>
      <c r="Y17" s="25"/>
      <c r="Z17" s="25"/>
      <c r="AA17" s="25"/>
      <c r="AB17" s="527">
        <f>'予防認知通所介護'!AB17</f>
        <v>1001</v>
      </c>
      <c r="AC17" s="527"/>
      <c r="AD17" s="307" t="s">
        <v>883</v>
      </c>
      <c r="AE17" s="414"/>
      <c r="AF17" s="40" t="s">
        <v>492</v>
      </c>
      <c r="AG17" s="530">
        <f t="shared" si="2"/>
        <v>0.7</v>
      </c>
      <c r="AH17" s="530"/>
      <c r="AI17" s="414" t="s">
        <v>462</v>
      </c>
      <c r="AJ17" s="527">
        <f>'予防認知通所介護'!AG17</f>
        <v>100</v>
      </c>
      <c r="AK17" s="529"/>
      <c r="AL17" s="365" t="s">
        <v>883</v>
      </c>
      <c r="AM17" s="414"/>
      <c r="AN17" s="437"/>
      <c r="AO17" s="58">
        <f t="shared" si="3"/>
        <v>801</v>
      </c>
      <c r="AP17" s="53"/>
    </row>
    <row r="18" spans="1:42" ht="16.5" customHeight="1">
      <c r="A18" s="14">
        <v>74</v>
      </c>
      <c r="B18" s="15">
        <v>9461</v>
      </c>
      <c r="C18" s="50" t="s">
        <v>819</v>
      </c>
      <c r="D18" s="610"/>
      <c r="E18" s="611"/>
      <c r="F18" s="612"/>
      <c r="G18" s="390"/>
      <c r="H18" s="391"/>
      <c r="I18" s="392"/>
      <c r="J18" s="57"/>
      <c r="K18" s="283"/>
      <c r="L18" s="11"/>
      <c r="M18" s="400"/>
      <c r="N18" s="30"/>
      <c r="O18" s="43" t="s">
        <v>1779</v>
      </c>
      <c r="P18" s="429"/>
      <c r="Q18" s="21"/>
      <c r="R18" s="89"/>
      <c r="S18" s="570"/>
      <c r="T18" s="571"/>
      <c r="U18" s="572"/>
      <c r="V18" s="364" t="s">
        <v>772</v>
      </c>
      <c r="W18" s="25"/>
      <c r="X18" s="25"/>
      <c r="Y18" s="25"/>
      <c r="Z18" s="25"/>
      <c r="AA18" s="25"/>
      <c r="AB18" s="527">
        <f>'予防認知通所介護'!AB18</f>
        <v>896</v>
      </c>
      <c r="AC18" s="527"/>
      <c r="AD18" s="307" t="s">
        <v>883</v>
      </c>
      <c r="AE18" s="414"/>
      <c r="AF18" s="40" t="s">
        <v>492</v>
      </c>
      <c r="AG18" s="530">
        <f t="shared" si="2"/>
        <v>0.7</v>
      </c>
      <c r="AH18" s="530"/>
      <c r="AI18" s="414" t="s">
        <v>462</v>
      </c>
      <c r="AJ18" s="527">
        <f>'予防認知通所介護'!AG18</f>
        <v>150</v>
      </c>
      <c r="AK18" s="529"/>
      <c r="AL18" s="365" t="s">
        <v>883</v>
      </c>
      <c r="AM18" s="414"/>
      <c r="AN18" s="437"/>
      <c r="AO18" s="58">
        <f t="shared" si="3"/>
        <v>777</v>
      </c>
      <c r="AP18" s="53"/>
    </row>
    <row r="19" spans="1:42" ht="16.5" customHeight="1">
      <c r="A19" s="14">
        <v>74</v>
      </c>
      <c r="B19" s="15">
        <v>9462</v>
      </c>
      <c r="C19" s="50" t="s">
        <v>820</v>
      </c>
      <c r="D19" s="610"/>
      <c r="E19" s="611"/>
      <c r="F19" s="612"/>
      <c r="G19" s="390"/>
      <c r="H19" s="391"/>
      <c r="I19" s="392"/>
      <c r="J19" s="283"/>
      <c r="K19" s="283"/>
      <c r="L19" s="11"/>
      <c r="M19" s="400"/>
      <c r="N19" s="30"/>
      <c r="O19" s="57" t="s">
        <v>497</v>
      </c>
      <c r="P19" s="432"/>
      <c r="Q19" s="283"/>
      <c r="R19" s="283"/>
      <c r="S19" s="570"/>
      <c r="T19" s="571"/>
      <c r="U19" s="572"/>
      <c r="V19" s="364" t="s">
        <v>778</v>
      </c>
      <c r="W19" s="25"/>
      <c r="X19" s="25"/>
      <c r="Y19" s="25"/>
      <c r="Z19" s="25"/>
      <c r="AA19" s="25"/>
      <c r="AB19" s="527">
        <f>'予防認知通所介護'!AB19</f>
        <v>1001</v>
      </c>
      <c r="AC19" s="527"/>
      <c r="AD19" s="307" t="s">
        <v>883</v>
      </c>
      <c r="AE19" s="414"/>
      <c r="AF19" s="40" t="s">
        <v>492</v>
      </c>
      <c r="AG19" s="530">
        <f t="shared" si="2"/>
        <v>0.7</v>
      </c>
      <c r="AH19" s="530"/>
      <c r="AI19" s="414" t="s">
        <v>462</v>
      </c>
      <c r="AJ19" s="527">
        <f>'予防認知通所介護'!AG19</f>
        <v>150</v>
      </c>
      <c r="AK19" s="529"/>
      <c r="AL19" s="365" t="s">
        <v>883</v>
      </c>
      <c r="AM19" s="414"/>
      <c r="AN19" s="437"/>
      <c r="AO19" s="58">
        <f t="shared" si="3"/>
        <v>851</v>
      </c>
      <c r="AP19" s="53"/>
    </row>
    <row r="20" spans="1:42" ht="16.5" customHeight="1">
      <c r="A20" s="14">
        <v>74</v>
      </c>
      <c r="B20" s="15">
        <v>9501</v>
      </c>
      <c r="C20" s="50" t="s">
        <v>821</v>
      </c>
      <c r="D20" s="610"/>
      <c r="E20" s="611"/>
      <c r="F20" s="612"/>
      <c r="G20" s="607" t="s">
        <v>1385</v>
      </c>
      <c r="H20" s="608"/>
      <c r="I20" s="609"/>
      <c r="J20" s="43" t="s">
        <v>351</v>
      </c>
      <c r="K20" s="21"/>
      <c r="L20" s="429"/>
      <c r="M20" s="21"/>
      <c r="N20" s="21"/>
      <c r="O20" s="21"/>
      <c r="P20" s="21"/>
      <c r="Q20" s="21"/>
      <c r="R20" s="21"/>
      <c r="S20" s="570"/>
      <c r="T20" s="571"/>
      <c r="U20" s="572"/>
      <c r="V20" s="364" t="s">
        <v>779</v>
      </c>
      <c r="W20" s="365"/>
      <c r="X20" s="365"/>
      <c r="Y20" s="365"/>
      <c r="Z20" s="365"/>
      <c r="AA20" s="365"/>
      <c r="AB20" s="527">
        <f>'予防認知通所介護'!AB20</f>
        <v>468</v>
      </c>
      <c r="AC20" s="527"/>
      <c r="AD20" s="38" t="s">
        <v>1249</v>
      </c>
      <c r="AE20" s="40"/>
      <c r="AF20" s="40" t="s">
        <v>780</v>
      </c>
      <c r="AG20" s="530">
        <f t="shared" si="2"/>
        <v>0.7</v>
      </c>
      <c r="AH20" s="530"/>
      <c r="AI20" s="40" t="s">
        <v>780</v>
      </c>
      <c r="AJ20" s="533">
        <f>AJ6</f>
        <v>0.63</v>
      </c>
      <c r="AK20" s="533"/>
      <c r="AL20" s="414"/>
      <c r="AM20" s="414"/>
      <c r="AN20" s="437"/>
      <c r="AO20" s="58">
        <f>ROUND(ROUND(AB20*AG20,0)*AJ20,0)</f>
        <v>207</v>
      </c>
      <c r="AP20" s="53"/>
    </row>
    <row r="21" spans="1:42" ht="16.5" customHeight="1">
      <c r="A21" s="14">
        <v>74</v>
      </c>
      <c r="B21" s="15">
        <v>9502</v>
      </c>
      <c r="C21" s="50" t="s">
        <v>822</v>
      </c>
      <c r="D21" s="610"/>
      <c r="E21" s="611"/>
      <c r="F21" s="612"/>
      <c r="G21" s="610"/>
      <c r="H21" s="611"/>
      <c r="I21" s="612"/>
      <c r="J21" s="283"/>
      <c r="K21" s="283"/>
      <c r="L21" s="432"/>
      <c r="M21" s="283"/>
      <c r="N21" s="283"/>
      <c r="O21" s="283"/>
      <c r="P21" s="283"/>
      <c r="Q21" s="283"/>
      <c r="R21" s="283"/>
      <c r="S21" s="570"/>
      <c r="T21" s="571"/>
      <c r="U21" s="572"/>
      <c r="V21" s="364" t="s">
        <v>799</v>
      </c>
      <c r="W21" s="365"/>
      <c r="X21" s="365"/>
      <c r="Y21" s="365"/>
      <c r="Z21" s="365"/>
      <c r="AA21" s="365"/>
      <c r="AB21" s="527">
        <f>'予防認知通所介護'!AB21</f>
        <v>519</v>
      </c>
      <c r="AC21" s="527"/>
      <c r="AD21" s="38" t="s">
        <v>1249</v>
      </c>
      <c r="AE21" s="40"/>
      <c r="AF21" s="40" t="s">
        <v>780</v>
      </c>
      <c r="AG21" s="530">
        <f t="shared" si="2"/>
        <v>0.7</v>
      </c>
      <c r="AH21" s="530"/>
      <c r="AI21" s="40" t="s">
        <v>780</v>
      </c>
      <c r="AJ21" s="533">
        <f>AJ6</f>
        <v>0.63</v>
      </c>
      <c r="AK21" s="533"/>
      <c r="AL21" s="414"/>
      <c r="AM21" s="414"/>
      <c r="AN21" s="437"/>
      <c r="AO21" s="58">
        <f>ROUND(ROUND(AB21*AG21,0)*AJ21,0)</f>
        <v>229</v>
      </c>
      <c r="AP21" s="53"/>
    </row>
    <row r="22" spans="1:42" ht="16.5" customHeight="1">
      <c r="A22" s="14">
        <v>74</v>
      </c>
      <c r="B22" s="15">
        <v>9511</v>
      </c>
      <c r="C22" s="50" t="s">
        <v>1229</v>
      </c>
      <c r="D22" s="610"/>
      <c r="E22" s="611"/>
      <c r="F22" s="612"/>
      <c r="G22" s="610"/>
      <c r="H22" s="611"/>
      <c r="I22" s="612"/>
      <c r="J22" s="43" t="s">
        <v>1775</v>
      </c>
      <c r="K22" s="21"/>
      <c r="L22" s="429"/>
      <c r="M22" s="21"/>
      <c r="N22" s="21"/>
      <c r="O22" s="21"/>
      <c r="P22" s="21"/>
      <c r="Q22" s="21"/>
      <c r="R22" s="89"/>
      <c r="S22" s="570"/>
      <c r="T22" s="571"/>
      <c r="U22" s="572"/>
      <c r="V22" s="364" t="s">
        <v>781</v>
      </c>
      <c r="W22" s="365"/>
      <c r="X22" s="365"/>
      <c r="Y22" s="365"/>
      <c r="Z22" s="365"/>
      <c r="AA22" s="365"/>
      <c r="AB22" s="527">
        <f>'予防認知通所介護'!AB22</f>
        <v>468</v>
      </c>
      <c r="AC22" s="527"/>
      <c r="AD22" s="307" t="s">
        <v>1249</v>
      </c>
      <c r="AE22" s="307"/>
      <c r="AF22" s="40" t="s">
        <v>800</v>
      </c>
      <c r="AG22" s="530">
        <f t="shared" si="2"/>
        <v>0.7</v>
      </c>
      <c r="AH22" s="530"/>
      <c r="AI22" s="313"/>
      <c r="AJ22" s="51"/>
      <c r="AK22" s="365"/>
      <c r="AL22" s="414"/>
      <c r="AM22" s="414"/>
      <c r="AN22" s="437"/>
      <c r="AO22" s="58">
        <f aca="true" t="shared" si="4" ref="AO22:AO27">ROUND(AB22*AG22,0)</f>
        <v>328</v>
      </c>
      <c r="AP22" s="53"/>
    </row>
    <row r="23" spans="1:42" ht="16.5" customHeight="1">
      <c r="A23" s="14">
        <v>74</v>
      </c>
      <c r="B23" s="15">
        <v>9512</v>
      </c>
      <c r="C23" s="50" t="s">
        <v>1230</v>
      </c>
      <c r="D23" s="610"/>
      <c r="E23" s="611"/>
      <c r="F23" s="612"/>
      <c r="G23" s="610"/>
      <c r="H23" s="611"/>
      <c r="I23" s="612"/>
      <c r="J23" s="44"/>
      <c r="K23" s="25"/>
      <c r="L23" s="435"/>
      <c r="M23" s="25"/>
      <c r="N23" s="25"/>
      <c r="O23" s="25"/>
      <c r="P23" s="25"/>
      <c r="Q23" s="25"/>
      <c r="R23" s="54"/>
      <c r="S23" s="570"/>
      <c r="T23" s="571"/>
      <c r="U23" s="572"/>
      <c r="V23" s="364" t="s">
        <v>782</v>
      </c>
      <c r="W23" s="365"/>
      <c r="X23" s="365"/>
      <c r="Y23" s="365"/>
      <c r="Z23" s="365"/>
      <c r="AA23" s="365"/>
      <c r="AB23" s="527">
        <f>'予防認知通所介護'!AB23</f>
        <v>519</v>
      </c>
      <c r="AC23" s="527"/>
      <c r="AD23" s="307" t="s">
        <v>1249</v>
      </c>
      <c r="AE23" s="307"/>
      <c r="AF23" s="40" t="s">
        <v>800</v>
      </c>
      <c r="AG23" s="530">
        <f t="shared" si="2"/>
        <v>0.7</v>
      </c>
      <c r="AH23" s="530"/>
      <c r="AI23" s="313"/>
      <c r="AJ23" s="51"/>
      <c r="AK23" s="365"/>
      <c r="AL23" s="414"/>
      <c r="AM23" s="414"/>
      <c r="AN23" s="437"/>
      <c r="AO23" s="58">
        <f t="shared" si="4"/>
        <v>363</v>
      </c>
      <c r="AP23" s="53"/>
    </row>
    <row r="24" spans="1:42" ht="16.5" customHeight="1">
      <c r="A24" s="14">
        <v>74</v>
      </c>
      <c r="B24" s="15">
        <v>9521</v>
      </c>
      <c r="C24" s="50" t="s">
        <v>1231</v>
      </c>
      <c r="D24" s="610"/>
      <c r="E24" s="611"/>
      <c r="F24" s="612"/>
      <c r="G24" s="610"/>
      <c r="H24" s="611"/>
      <c r="I24" s="612"/>
      <c r="J24" s="62" t="s">
        <v>1776</v>
      </c>
      <c r="K24" s="283"/>
      <c r="L24" s="432"/>
      <c r="M24" s="283"/>
      <c r="N24" s="283"/>
      <c r="O24" s="283"/>
      <c r="P24" s="283"/>
      <c r="Q24" s="283"/>
      <c r="R24" s="283"/>
      <c r="S24" s="570"/>
      <c r="T24" s="571"/>
      <c r="U24" s="572"/>
      <c r="V24" s="364" t="s">
        <v>783</v>
      </c>
      <c r="W24" s="365"/>
      <c r="X24" s="365"/>
      <c r="Y24" s="365"/>
      <c r="Z24" s="365"/>
      <c r="AA24" s="365"/>
      <c r="AB24" s="527">
        <f>'予防認知通所介護'!AB24</f>
        <v>707</v>
      </c>
      <c r="AC24" s="527"/>
      <c r="AD24" s="307" t="s">
        <v>1249</v>
      </c>
      <c r="AE24" s="307"/>
      <c r="AF24" s="40" t="s">
        <v>801</v>
      </c>
      <c r="AG24" s="530">
        <f t="shared" si="2"/>
        <v>0.7</v>
      </c>
      <c r="AH24" s="530"/>
      <c r="AI24" s="313"/>
      <c r="AJ24" s="51"/>
      <c r="AK24" s="365"/>
      <c r="AL24" s="414"/>
      <c r="AM24" s="414"/>
      <c r="AN24" s="437"/>
      <c r="AO24" s="58">
        <f t="shared" si="4"/>
        <v>495</v>
      </c>
      <c r="AP24" s="23"/>
    </row>
    <row r="25" spans="1:42" ht="16.5" customHeight="1">
      <c r="A25" s="14">
        <v>74</v>
      </c>
      <c r="B25" s="15">
        <v>9522</v>
      </c>
      <c r="C25" s="50" t="s">
        <v>1232</v>
      </c>
      <c r="D25" s="610"/>
      <c r="E25" s="611"/>
      <c r="F25" s="612"/>
      <c r="G25" s="610"/>
      <c r="H25" s="611"/>
      <c r="I25" s="612"/>
      <c r="J25" s="62"/>
      <c r="K25" s="283"/>
      <c r="L25" s="432"/>
      <c r="M25" s="283"/>
      <c r="N25" s="283"/>
      <c r="O25" s="283"/>
      <c r="P25" s="283"/>
      <c r="Q25" s="283"/>
      <c r="R25" s="283"/>
      <c r="S25" s="570"/>
      <c r="T25" s="571"/>
      <c r="U25" s="572"/>
      <c r="V25" s="364" t="s">
        <v>784</v>
      </c>
      <c r="W25" s="365"/>
      <c r="X25" s="365"/>
      <c r="Y25" s="365"/>
      <c r="Z25" s="365"/>
      <c r="AA25" s="365"/>
      <c r="AB25" s="527">
        <f>'予防認知通所介護'!AB25</f>
        <v>790</v>
      </c>
      <c r="AC25" s="527"/>
      <c r="AD25" s="307" t="s">
        <v>1249</v>
      </c>
      <c r="AE25" s="307"/>
      <c r="AF25" s="40" t="s">
        <v>801</v>
      </c>
      <c r="AG25" s="530">
        <f t="shared" si="2"/>
        <v>0.7</v>
      </c>
      <c r="AH25" s="530"/>
      <c r="AI25" s="313"/>
      <c r="AJ25" s="51"/>
      <c r="AK25" s="365"/>
      <c r="AL25" s="414"/>
      <c r="AM25" s="414"/>
      <c r="AN25" s="437"/>
      <c r="AO25" s="58">
        <f t="shared" si="4"/>
        <v>553</v>
      </c>
      <c r="AP25" s="23"/>
    </row>
    <row r="26" spans="1:42" ht="16.5" customHeight="1">
      <c r="A26" s="14">
        <v>74</v>
      </c>
      <c r="B26" s="15">
        <v>9531</v>
      </c>
      <c r="C26" s="50" t="s">
        <v>823</v>
      </c>
      <c r="D26" s="610"/>
      <c r="E26" s="611"/>
      <c r="F26" s="612"/>
      <c r="G26" s="610"/>
      <c r="H26" s="611"/>
      <c r="I26" s="612"/>
      <c r="J26" s="43" t="s">
        <v>1777</v>
      </c>
      <c r="K26" s="21"/>
      <c r="L26" s="131"/>
      <c r="M26" s="56"/>
      <c r="N26" s="116"/>
      <c r="O26" s="21"/>
      <c r="P26" s="21"/>
      <c r="Q26" s="21"/>
      <c r="R26" s="89"/>
      <c r="S26" s="570"/>
      <c r="T26" s="571"/>
      <c r="U26" s="572"/>
      <c r="V26" s="364" t="s">
        <v>785</v>
      </c>
      <c r="W26" s="365"/>
      <c r="X26" s="365"/>
      <c r="Y26" s="365"/>
      <c r="Z26" s="365"/>
      <c r="AA26" s="365"/>
      <c r="AB26" s="527">
        <f>'予防認知通所介護'!AB26</f>
        <v>805</v>
      </c>
      <c r="AC26" s="527"/>
      <c r="AD26" s="307" t="s">
        <v>1249</v>
      </c>
      <c r="AE26" s="307"/>
      <c r="AF26" s="40" t="s">
        <v>802</v>
      </c>
      <c r="AG26" s="530">
        <f t="shared" si="2"/>
        <v>0.7</v>
      </c>
      <c r="AH26" s="530"/>
      <c r="AI26" s="313"/>
      <c r="AJ26" s="51"/>
      <c r="AK26" s="365"/>
      <c r="AL26" s="414"/>
      <c r="AM26" s="414"/>
      <c r="AN26" s="437"/>
      <c r="AO26" s="58">
        <f t="shared" si="4"/>
        <v>564</v>
      </c>
      <c r="AP26" s="53"/>
    </row>
    <row r="27" spans="1:42" ht="16.5" customHeight="1">
      <c r="A27" s="14">
        <v>74</v>
      </c>
      <c r="B27" s="15">
        <v>9532</v>
      </c>
      <c r="C27" s="50" t="s">
        <v>824</v>
      </c>
      <c r="D27" s="610"/>
      <c r="E27" s="611"/>
      <c r="F27" s="612"/>
      <c r="G27" s="610"/>
      <c r="H27" s="611"/>
      <c r="I27" s="612"/>
      <c r="J27" s="44"/>
      <c r="K27" s="25"/>
      <c r="L27" s="59"/>
      <c r="M27" s="60"/>
      <c r="N27" s="32"/>
      <c r="O27" s="25"/>
      <c r="P27" s="25"/>
      <c r="Q27" s="25"/>
      <c r="R27" s="54"/>
      <c r="S27" s="570"/>
      <c r="T27" s="571"/>
      <c r="U27" s="572"/>
      <c r="V27" s="364" t="s">
        <v>786</v>
      </c>
      <c r="W27" s="365"/>
      <c r="X27" s="365"/>
      <c r="Y27" s="365"/>
      <c r="Z27" s="365"/>
      <c r="AA27" s="365"/>
      <c r="AB27" s="527">
        <f>'予防認知通所介護'!AB27</f>
        <v>899</v>
      </c>
      <c r="AC27" s="527"/>
      <c r="AD27" s="307" t="s">
        <v>1249</v>
      </c>
      <c r="AE27" s="307"/>
      <c r="AF27" s="40" t="s">
        <v>802</v>
      </c>
      <c r="AG27" s="530">
        <f t="shared" si="2"/>
        <v>0.7</v>
      </c>
      <c r="AH27" s="530"/>
      <c r="AI27" s="313"/>
      <c r="AJ27" s="51"/>
      <c r="AK27" s="365"/>
      <c r="AL27" s="414"/>
      <c r="AM27" s="414"/>
      <c r="AN27" s="437"/>
      <c r="AO27" s="58">
        <f t="shared" si="4"/>
        <v>629</v>
      </c>
      <c r="AP27" s="53"/>
    </row>
    <row r="28" spans="1:42" ht="16.5" customHeight="1">
      <c r="A28" s="14">
        <v>74</v>
      </c>
      <c r="B28" s="15">
        <v>9541</v>
      </c>
      <c r="C28" s="50" t="s">
        <v>152</v>
      </c>
      <c r="D28" s="610"/>
      <c r="E28" s="611"/>
      <c r="F28" s="612"/>
      <c r="G28" s="610"/>
      <c r="H28" s="611"/>
      <c r="I28" s="611"/>
      <c r="J28" s="43" t="s">
        <v>1152</v>
      </c>
      <c r="K28" s="429"/>
      <c r="L28" s="21"/>
      <c r="M28" s="56"/>
      <c r="N28" s="285"/>
      <c r="O28" s="283" t="s">
        <v>1158</v>
      </c>
      <c r="P28" s="432"/>
      <c r="Q28" s="283"/>
      <c r="R28" s="283"/>
      <c r="S28" s="570"/>
      <c r="T28" s="571"/>
      <c r="U28" s="572"/>
      <c r="V28" s="364" t="s">
        <v>772</v>
      </c>
      <c r="W28" s="365"/>
      <c r="X28" s="365"/>
      <c r="Y28" s="365"/>
      <c r="Z28" s="365"/>
      <c r="AA28" s="365"/>
      <c r="AB28" s="527">
        <f>'予防認知通所介護'!AB28</f>
        <v>805</v>
      </c>
      <c r="AC28" s="527"/>
      <c r="AD28" s="307" t="s">
        <v>883</v>
      </c>
      <c r="AE28" s="414"/>
      <c r="AF28" s="40" t="s">
        <v>492</v>
      </c>
      <c r="AG28" s="530">
        <f t="shared" si="2"/>
        <v>0.7</v>
      </c>
      <c r="AH28" s="530"/>
      <c r="AI28" s="414" t="s">
        <v>462</v>
      </c>
      <c r="AJ28" s="527">
        <f>'予防認知通所介護'!AG28</f>
        <v>50</v>
      </c>
      <c r="AK28" s="529"/>
      <c r="AL28" s="365" t="s">
        <v>883</v>
      </c>
      <c r="AM28" s="414"/>
      <c r="AN28" s="437"/>
      <c r="AO28" s="58">
        <f aca="true" t="shared" si="5" ref="AO28:AO33">ROUND(AB28*AG28,0)+AJ28</f>
        <v>614</v>
      </c>
      <c r="AP28" s="53"/>
    </row>
    <row r="29" spans="1:42" ht="16.5" customHeight="1">
      <c r="A29" s="14">
        <v>74</v>
      </c>
      <c r="B29" s="15">
        <v>9542</v>
      </c>
      <c r="C29" s="50" t="s">
        <v>153</v>
      </c>
      <c r="D29" s="610"/>
      <c r="E29" s="611"/>
      <c r="F29" s="612"/>
      <c r="G29" s="610"/>
      <c r="H29" s="611"/>
      <c r="I29" s="611"/>
      <c r="J29" s="303" t="s">
        <v>463</v>
      </c>
      <c r="K29" s="432"/>
      <c r="L29" s="283"/>
      <c r="M29" s="400"/>
      <c r="N29" s="401"/>
      <c r="O29" s="283" t="s">
        <v>493</v>
      </c>
      <c r="P29" s="432"/>
      <c r="Q29" s="283"/>
      <c r="R29" s="283"/>
      <c r="S29" s="570"/>
      <c r="T29" s="571"/>
      <c r="U29" s="572"/>
      <c r="V29" s="364" t="s">
        <v>775</v>
      </c>
      <c r="W29" s="365"/>
      <c r="X29" s="365"/>
      <c r="Y29" s="365"/>
      <c r="Z29" s="365"/>
      <c r="AA29" s="365"/>
      <c r="AB29" s="527">
        <f>'予防認知通所介護'!AB29</f>
        <v>899</v>
      </c>
      <c r="AC29" s="527"/>
      <c r="AD29" s="307" t="s">
        <v>883</v>
      </c>
      <c r="AE29" s="414"/>
      <c r="AF29" s="40" t="s">
        <v>492</v>
      </c>
      <c r="AG29" s="530">
        <f t="shared" si="2"/>
        <v>0.7</v>
      </c>
      <c r="AH29" s="530"/>
      <c r="AI29" s="414" t="s">
        <v>462</v>
      </c>
      <c r="AJ29" s="527">
        <f>'予防認知通所介護'!AG29</f>
        <v>50</v>
      </c>
      <c r="AK29" s="529"/>
      <c r="AL29" s="365" t="s">
        <v>883</v>
      </c>
      <c r="AM29" s="414"/>
      <c r="AN29" s="437"/>
      <c r="AO29" s="58">
        <f t="shared" si="5"/>
        <v>679</v>
      </c>
      <c r="AP29" s="53"/>
    </row>
    <row r="30" spans="1:42" ht="16.5" customHeight="1">
      <c r="A30" s="14">
        <v>74</v>
      </c>
      <c r="B30" s="15">
        <v>9551</v>
      </c>
      <c r="C30" s="50" t="s">
        <v>154</v>
      </c>
      <c r="D30" s="610"/>
      <c r="E30" s="611"/>
      <c r="F30" s="612"/>
      <c r="G30" s="610"/>
      <c r="H30" s="611"/>
      <c r="I30" s="611"/>
      <c r="J30" s="57" t="s">
        <v>1789</v>
      </c>
      <c r="K30" s="283"/>
      <c r="L30" s="11"/>
      <c r="M30" s="400"/>
      <c r="N30" s="401"/>
      <c r="O30" s="43" t="s">
        <v>1778</v>
      </c>
      <c r="P30" s="429"/>
      <c r="Q30" s="21"/>
      <c r="R30" s="89"/>
      <c r="S30" s="69"/>
      <c r="T30" s="70"/>
      <c r="U30" s="71"/>
      <c r="V30" s="364" t="s">
        <v>772</v>
      </c>
      <c r="W30" s="25"/>
      <c r="X30" s="25"/>
      <c r="Y30" s="25"/>
      <c r="Z30" s="25"/>
      <c r="AA30" s="25"/>
      <c r="AB30" s="527">
        <f>'予防認知通所介護'!AB30</f>
        <v>805</v>
      </c>
      <c r="AC30" s="527"/>
      <c r="AD30" s="307" t="s">
        <v>883</v>
      </c>
      <c r="AE30" s="414"/>
      <c r="AF30" s="40" t="s">
        <v>492</v>
      </c>
      <c r="AG30" s="530">
        <f t="shared" si="2"/>
        <v>0.7</v>
      </c>
      <c r="AH30" s="530"/>
      <c r="AI30" s="414" t="s">
        <v>462</v>
      </c>
      <c r="AJ30" s="527">
        <f>'予防認知通所介護'!AG30</f>
        <v>100</v>
      </c>
      <c r="AK30" s="529"/>
      <c r="AL30" s="365" t="s">
        <v>883</v>
      </c>
      <c r="AM30" s="414"/>
      <c r="AN30" s="437"/>
      <c r="AO30" s="58">
        <f t="shared" si="5"/>
        <v>664</v>
      </c>
      <c r="AP30" s="53"/>
    </row>
    <row r="31" spans="1:42" ht="16.5" customHeight="1">
      <c r="A31" s="14">
        <v>74</v>
      </c>
      <c r="B31" s="15">
        <v>9552</v>
      </c>
      <c r="C31" s="50" t="s">
        <v>155</v>
      </c>
      <c r="D31" s="610"/>
      <c r="E31" s="611"/>
      <c r="F31" s="612"/>
      <c r="G31" s="610"/>
      <c r="H31" s="611"/>
      <c r="I31" s="611"/>
      <c r="J31" s="57"/>
      <c r="K31" s="283"/>
      <c r="L31" s="11"/>
      <c r="M31" s="400"/>
      <c r="N31" s="401"/>
      <c r="O31" s="57" t="s">
        <v>494</v>
      </c>
      <c r="P31" s="432"/>
      <c r="Q31" s="283"/>
      <c r="R31" s="283"/>
      <c r="S31" s="69"/>
      <c r="T31" s="70"/>
      <c r="U31" s="71"/>
      <c r="V31" s="364" t="s">
        <v>775</v>
      </c>
      <c r="W31" s="25"/>
      <c r="X31" s="25"/>
      <c r="Y31" s="25"/>
      <c r="Z31" s="25"/>
      <c r="AA31" s="25"/>
      <c r="AB31" s="527">
        <f>'予防認知通所介護'!AB31</f>
        <v>899</v>
      </c>
      <c r="AC31" s="527"/>
      <c r="AD31" s="307" t="s">
        <v>883</v>
      </c>
      <c r="AE31" s="414"/>
      <c r="AF31" s="40" t="s">
        <v>492</v>
      </c>
      <c r="AG31" s="530">
        <f t="shared" si="2"/>
        <v>0.7</v>
      </c>
      <c r="AH31" s="530"/>
      <c r="AI31" s="414" t="s">
        <v>462</v>
      </c>
      <c r="AJ31" s="527">
        <f>'予防認知通所介護'!AG31</f>
        <v>100</v>
      </c>
      <c r="AK31" s="529"/>
      <c r="AL31" s="365" t="s">
        <v>883</v>
      </c>
      <c r="AM31" s="414"/>
      <c r="AN31" s="437"/>
      <c r="AO31" s="58">
        <f t="shared" si="5"/>
        <v>729</v>
      </c>
      <c r="AP31" s="53"/>
    </row>
    <row r="32" spans="1:42" ht="16.5" customHeight="1">
      <c r="A32" s="14">
        <v>74</v>
      </c>
      <c r="B32" s="15">
        <v>9561</v>
      </c>
      <c r="C32" s="50" t="s">
        <v>825</v>
      </c>
      <c r="D32" s="390"/>
      <c r="E32" s="391"/>
      <c r="F32" s="392"/>
      <c r="G32" s="390"/>
      <c r="H32" s="391"/>
      <c r="I32" s="391"/>
      <c r="J32" s="57"/>
      <c r="K32" s="283"/>
      <c r="L32" s="11"/>
      <c r="M32" s="400"/>
      <c r="N32" s="401"/>
      <c r="O32" s="43" t="s">
        <v>1779</v>
      </c>
      <c r="P32" s="429"/>
      <c r="Q32" s="21"/>
      <c r="R32" s="89"/>
      <c r="S32" s="69"/>
      <c r="T32" s="70"/>
      <c r="U32" s="71"/>
      <c r="V32" s="364" t="s">
        <v>772</v>
      </c>
      <c r="W32" s="25"/>
      <c r="X32" s="25"/>
      <c r="Y32" s="25"/>
      <c r="Z32" s="25"/>
      <c r="AA32" s="25"/>
      <c r="AB32" s="527">
        <f>'予防認知通所介護'!AB32</f>
        <v>805</v>
      </c>
      <c r="AC32" s="527"/>
      <c r="AD32" s="307" t="s">
        <v>883</v>
      </c>
      <c r="AE32" s="414"/>
      <c r="AF32" s="40" t="s">
        <v>492</v>
      </c>
      <c r="AG32" s="530">
        <f t="shared" si="2"/>
        <v>0.7</v>
      </c>
      <c r="AH32" s="530"/>
      <c r="AI32" s="414" t="s">
        <v>462</v>
      </c>
      <c r="AJ32" s="527">
        <f>'予防認知通所介護'!AG32</f>
        <v>150</v>
      </c>
      <c r="AK32" s="529"/>
      <c r="AL32" s="365" t="s">
        <v>883</v>
      </c>
      <c r="AM32" s="414"/>
      <c r="AN32" s="437"/>
      <c r="AO32" s="58">
        <f t="shared" si="5"/>
        <v>714</v>
      </c>
      <c r="AP32" s="53"/>
    </row>
    <row r="33" spans="1:42" ht="16.5" customHeight="1">
      <c r="A33" s="14">
        <v>74</v>
      </c>
      <c r="B33" s="15">
        <v>9562</v>
      </c>
      <c r="C33" s="50" t="s">
        <v>826</v>
      </c>
      <c r="D33" s="390"/>
      <c r="E33" s="391"/>
      <c r="F33" s="392"/>
      <c r="G33" s="390"/>
      <c r="H33" s="391"/>
      <c r="I33" s="391"/>
      <c r="J33" s="44"/>
      <c r="K33" s="25"/>
      <c r="L33" s="59"/>
      <c r="M33" s="60"/>
      <c r="N33" s="34"/>
      <c r="O33" s="57" t="s">
        <v>497</v>
      </c>
      <c r="P33" s="432"/>
      <c r="Q33" s="283"/>
      <c r="R33" s="283"/>
      <c r="S33" s="69"/>
      <c r="T33" s="70"/>
      <c r="U33" s="71"/>
      <c r="V33" s="364" t="s">
        <v>778</v>
      </c>
      <c r="W33" s="25"/>
      <c r="X33" s="25"/>
      <c r="Y33" s="25"/>
      <c r="Z33" s="25"/>
      <c r="AA33" s="25"/>
      <c r="AB33" s="527">
        <f>'予防認知通所介護'!AB33</f>
        <v>899</v>
      </c>
      <c r="AC33" s="527"/>
      <c r="AD33" s="307" t="s">
        <v>883</v>
      </c>
      <c r="AE33" s="414"/>
      <c r="AF33" s="40" t="s">
        <v>492</v>
      </c>
      <c r="AG33" s="530">
        <f t="shared" si="2"/>
        <v>0.7</v>
      </c>
      <c r="AH33" s="530"/>
      <c r="AI33" s="414" t="s">
        <v>462</v>
      </c>
      <c r="AJ33" s="527">
        <f>'予防認知通所介護'!AG33</f>
        <v>150</v>
      </c>
      <c r="AK33" s="529"/>
      <c r="AL33" s="365" t="s">
        <v>883</v>
      </c>
      <c r="AM33" s="414"/>
      <c r="AN33" s="437"/>
      <c r="AO33" s="58">
        <f t="shared" si="5"/>
        <v>779</v>
      </c>
      <c r="AP33" s="53"/>
    </row>
    <row r="34" spans="1:42" ht="16.5" customHeight="1">
      <c r="A34" s="14">
        <v>74</v>
      </c>
      <c r="B34" s="15">
        <v>9601</v>
      </c>
      <c r="C34" s="50" t="s">
        <v>827</v>
      </c>
      <c r="D34" s="607" t="s">
        <v>1386</v>
      </c>
      <c r="E34" s="608"/>
      <c r="F34" s="609"/>
      <c r="G34" s="18" t="s">
        <v>351</v>
      </c>
      <c r="H34" s="18"/>
      <c r="I34" s="18"/>
      <c r="J34" s="18"/>
      <c r="K34" s="18"/>
      <c r="L34" s="18"/>
      <c r="M34" s="18"/>
      <c r="N34" s="18"/>
      <c r="O34" s="18"/>
      <c r="P34" s="18"/>
      <c r="Q34" s="18"/>
      <c r="R34" s="18"/>
      <c r="S34" s="86"/>
      <c r="T34" s="87"/>
      <c r="U34" s="170"/>
      <c r="V34" s="364" t="s">
        <v>779</v>
      </c>
      <c r="W34" s="365"/>
      <c r="X34" s="365"/>
      <c r="Y34" s="365"/>
      <c r="Z34" s="365"/>
      <c r="AA34" s="365"/>
      <c r="AB34" s="527">
        <f>'予防認知通所介護'!AB34</f>
        <v>251</v>
      </c>
      <c r="AC34" s="527"/>
      <c r="AD34" s="38" t="s">
        <v>1249</v>
      </c>
      <c r="AE34" s="40"/>
      <c r="AF34" s="40" t="s">
        <v>780</v>
      </c>
      <c r="AG34" s="530">
        <f t="shared" si="2"/>
        <v>0.7</v>
      </c>
      <c r="AH34" s="530"/>
      <c r="AI34" s="40" t="s">
        <v>780</v>
      </c>
      <c r="AJ34" s="533">
        <f>AJ6</f>
        <v>0.63</v>
      </c>
      <c r="AK34" s="533"/>
      <c r="AL34" s="414"/>
      <c r="AM34" s="414"/>
      <c r="AN34" s="437"/>
      <c r="AO34" s="58">
        <f>ROUND(ROUND(AB34*AG34,0)*AJ34,0)</f>
        <v>111</v>
      </c>
      <c r="AP34" s="23"/>
    </row>
    <row r="35" spans="1:42" ht="16.5" customHeight="1">
      <c r="A35" s="14">
        <v>74</v>
      </c>
      <c r="B35" s="15">
        <v>9602</v>
      </c>
      <c r="C35" s="50" t="s">
        <v>828</v>
      </c>
      <c r="D35" s="610"/>
      <c r="E35" s="611"/>
      <c r="F35" s="612"/>
      <c r="G35" s="405"/>
      <c r="H35" s="405"/>
      <c r="I35" s="405"/>
      <c r="J35" s="405"/>
      <c r="K35" s="405"/>
      <c r="L35" s="405"/>
      <c r="M35" s="405"/>
      <c r="N35" s="405"/>
      <c r="O35" s="405"/>
      <c r="P35" s="405"/>
      <c r="Q35" s="405"/>
      <c r="R35" s="405"/>
      <c r="S35" s="86"/>
      <c r="T35" s="87"/>
      <c r="U35" s="170"/>
      <c r="V35" s="364" t="s">
        <v>799</v>
      </c>
      <c r="W35" s="365"/>
      <c r="X35" s="365"/>
      <c r="Y35" s="365"/>
      <c r="Z35" s="365"/>
      <c r="AA35" s="365"/>
      <c r="AB35" s="527">
        <f>'予防認知通所介護'!AB35</f>
        <v>265</v>
      </c>
      <c r="AC35" s="527"/>
      <c r="AD35" s="38" t="s">
        <v>1249</v>
      </c>
      <c r="AE35" s="40"/>
      <c r="AF35" s="40" t="s">
        <v>780</v>
      </c>
      <c r="AG35" s="530">
        <f t="shared" si="2"/>
        <v>0.7</v>
      </c>
      <c r="AH35" s="530"/>
      <c r="AI35" s="40" t="s">
        <v>780</v>
      </c>
      <c r="AJ35" s="533">
        <f>AJ6</f>
        <v>0.63</v>
      </c>
      <c r="AK35" s="533"/>
      <c r="AL35" s="414"/>
      <c r="AM35" s="414"/>
      <c r="AN35" s="437"/>
      <c r="AO35" s="58">
        <f>ROUND(ROUND(AB35*AG35,0)*AJ35,0)</f>
        <v>117</v>
      </c>
      <c r="AP35" s="53"/>
    </row>
    <row r="36" spans="1:42" ht="16.5" customHeight="1">
      <c r="A36" s="14">
        <v>74</v>
      </c>
      <c r="B36" s="15">
        <v>9611</v>
      </c>
      <c r="C36" s="50" t="s">
        <v>1233</v>
      </c>
      <c r="D36" s="610"/>
      <c r="E36" s="611"/>
      <c r="F36" s="612"/>
      <c r="G36" s="18" t="s">
        <v>1773</v>
      </c>
      <c r="H36" s="18"/>
      <c r="I36" s="18"/>
      <c r="J36" s="18"/>
      <c r="K36" s="18"/>
      <c r="L36" s="18"/>
      <c r="M36" s="18"/>
      <c r="N36" s="18"/>
      <c r="O36" s="18"/>
      <c r="P36" s="18"/>
      <c r="Q36" s="18"/>
      <c r="R36" s="18"/>
      <c r="S36" s="86"/>
      <c r="T36" s="87"/>
      <c r="U36" s="170"/>
      <c r="V36" s="364" t="s">
        <v>789</v>
      </c>
      <c r="W36" s="365"/>
      <c r="X36" s="365"/>
      <c r="Y36" s="365"/>
      <c r="Z36" s="365"/>
      <c r="AA36" s="365"/>
      <c r="AB36" s="527">
        <f>'予防認知通所介護'!AB36</f>
        <v>251</v>
      </c>
      <c r="AC36" s="527"/>
      <c r="AD36" s="307" t="s">
        <v>1249</v>
      </c>
      <c r="AE36" s="307"/>
      <c r="AF36" s="40" t="s">
        <v>813</v>
      </c>
      <c r="AG36" s="530">
        <f t="shared" si="2"/>
        <v>0.7</v>
      </c>
      <c r="AH36" s="530"/>
      <c r="AI36" s="313"/>
      <c r="AJ36" s="51"/>
      <c r="AK36" s="365"/>
      <c r="AL36" s="414"/>
      <c r="AM36" s="414"/>
      <c r="AN36" s="437"/>
      <c r="AO36" s="58">
        <f aca="true" t="shared" si="6" ref="AO36:AO41">ROUND(AB36*AG36,0)</f>
        <v>176</v>
      </c>
      <c r="AP36" s="53"/>
    </row>
    <row r="37" spans="1:42" ht="16.5" customHeight="1">
      <c r="A37" s="14">
        <v>74</v>
      </c>
      <c r="B37" s="15">
        <v>9612</v>
      </c>
      <c r="C37" s="50" t="s">
        <v>1234</v>
      </c>
      <c r="D37" s="610"/>
      <c r="E37" s="611"/>
      <c r="F37" s="612"/>
      <c r="G37" s="405"/>
      <c r="H37" s="405"/>
      <c r="I37" s="405"/>
      <c r="J37" s="405"/>
      <c r="K37" s="405"/>
      <c r="L37" s="405"/>
      <c r="M37" s="405"/>
      <c r="N37" s="405"/>
      <c r="O37" s="405"/>
      <c r="P37" s="405"/>
      <c r="Q37" s="405"/>
      <c r="R37" s="405"/>
      <c r="S37" s="65"/>
      <c r="T37" s="377"/>
      <c r="U37" s="66"/>
      <c r="V37" s="364" t="s">
        <v>790</v>
      </c>
      <c r="W37" s="365"/>
      <c r="X37" s="365"/>
      <c r="Y37" s="365"/>
      <c r="Z37" s="365"/>
      <c r="AA37" s="365"/>
      <c r="AB37" s="527">
        <f>'予防認知通所介護'!AB37</f>
        <v>265</v>
      </c>
      <c r="AC37" s="527"/>
      <c r="AD37" s="307" t="s">
        <v>1249</v>
      </c>
      <c r="AE37" s="307"/>
      <c r="AF37" s="40" t="s">
        <v>813</v>
      </c>
      <c r="AG37" s="530">
        <f t="shared" si="2"/>
        <v>0.7</v>
      </c>
      <c r="AH37" s="530"/>
      <c r="AI37" s="313"/>
      <c r="AJ37" s="51"/>
      <c r="AK37" s="365"/>
      <c r="AL37" s="414"/>
      <c r="AM37" s="414"/>
      <c r="AN37" s="437"/>
      <c r="AO37" s="58">
        <f t="shared" si="6"/>
        <v>186</v>
      </c>
      <c r="AP37" s="53"/>
    </row>
    <row r="38" spans="1:42" ht="16.5" customHeight="1">
      <c r="A38" s="14">
        <v>74</v>
      </c>
      <c r="B38" s="15">
        <v>9621</v>
      </c>
      <c r="C38" s="50" t="s">
        <v>1235</v>
      </c>
      <c r="D38" s="610"/>
      <c r="E38" s="611"/>
      <c r="F38" s="612"/>
      <c r="G38" s="18" t="s">
        <v>1774</v>
      </c>
      <c r="H38" s="18"/>
      <c r="I38" s="18"/>
      <c r="J38" s="18"/>
      <c r="K38" s="18"/>
      <c r="L38" s="18"/>
      <c r="M38" s="18"/>
      <c r="N38" s="18"/>
      <c r="O38" s="18"/>
      <c r="P38" s="18"/>
      <c r="Q38" s="18"/>
      <c r="R38" s="18"/>
      <c r="S38" s="73"/>
      <c r="T38" s="74"/>
      <c r="U38" s="75"/>
      <c r="V38" s="364" t="s">
        <v>772</v>
      </c>
      <c r="W38" s="365"/>
      <c r="X38" s="365"/>
      <c r="Y38" s="365"/>
      <c r="Z38" s="365"/>
      <c r="AA38" s="365"/>
      <c r="AB38" s="527">
        <f>'予防認知通所介護'!AB38</f>
        <v>407</v>
      </c>
      <c r="AC38" s="527"/>
      <c r="AD38" s="307" t="s">
        <v>1249</v>
      </c>
      <c r="AE38" s="307"/>
      <c r="AF38" s="40" t="s">
        <v>423</v>
      </c>
      <c r="AG38" s="530">
        <f t="shared" si="2"/>
        <v>0.7</v>
      </c>
      <c r="AH38" s="530"/>
      <c r="AI38" s="313"/>
      <c r="AJ38" s="51"/>
      <c r="AK38" s="365"/>
      <c r="AL38" s="414"/>
      <c r="AM38" s="414"/>
      <c r="AN38" s="437"/>
      <c r="AO38" s="58">
        <f t="shared" si="6"/>
        <v>285</v>
      </c>
      <c r="AP38" s="53"/>
    </row>
    <row r="39" spans="1:42" ht="16.5" customHeight="1">
      <c r="A39" s="14">
        <v>74</v>
      </c>
      <c r="B39" s="15">
        <v>9622</v>
      </c>
      <c r="C39" s="50" t="s">
        <v>1236</v>
      </c>
      <c r="D39" s="610"/>
      <c r="E39" s="611"/>
      <c r="F39" s="612"/>
      <c r="G39" s="405"/>
      <c r="H39" s="405"/>
      <c r="I39" s="405"/>
      <c r="J39" s="405"/>
      <c r="K39" s="405"/>
      <c r="L39" s="405"/>
      <c r="M39" s="405"/>
      <c r="N39" s="405"/>
      <c r="O39" s="405"/>
      <c r="P39" s="405"/>
      <c r="Q39" s="405"/>
      <c r="R39" s="405"/>
      <c r="S39" s="73"/>
      <c r="T39" s="74"/>
      <c r="U39" s="75"/>
      <c r="V39" s="364" t="s">
        <v>770</v>
      </c>
      <c r="W39" s="365"/>
      <c r="X39" s="365"/>
      <c r="Y39" s="365"/>
      <c r="Z39" s="365"/>
      <c r="AA39" s="365"/>
      <c r="AB39" s="527">
        <f>'予防認知通所介護'!AB39</f>
        <v>430</v>
      </c>
      <c r="AC39" s="527"/>
      <c r="AD39" s="307" t="s">
        <v>1249</v>
      </c>
      <c r="AE39" s="307"/>
      <c r="AF39" s="40" t="s">
        <v>423</v>
      </c>
      <c r="AG39" s="530">
        <f t="shared" si="2"/>
        <v>0.7</v>
      </c>
      <c r="AH39" s="530"/>
      <c r="AI39" s="313"/>
      <c r="AJ39" s="51"/>
      <c r="AK39" s="365"/>
      <c r="AL39" s="414"/>
      <c r="AM39" s="414"/>
      <c r="AN39" s="437"/>
      <c r="AO39" s="58">
        <f t="shared" si="6"/>
        <v>301</v>
      </c>
      <c r="AP39" s="53"/>
    </row>
    <row r="40" spans="1:42" ht="16.5" customHeight="1">
      <c r="A40" s="14">
        <v>74</v>
      </c>
      <c r="B40" s="15">
        <v>9631</v>
      </c>
      <c r="C40" s="50" t="s">
        <v>1237</v>
      </c>
      <c r="D40" s="610"/>
      <c r="E40" s="611"/>
      <c r="F40" s="612"/>
      <c r="G40" s="18" t="s">
        <v>791</v>
      </c>
      <c r="H40" s="18"/>
      <c r="I40" s="18"/>
      <c r="J40" s="18"/>
      <c r="K40" s="18"/>
      <c r="L40" s="18"/>
      <c r="M40" s="18"/>
      <c r="N40" s="18"/>
      <c r="O40" s="18"/>
      <c r="P40" s="18"/>
      <c r="Q40" s="18"/>
      <c r="R40" s="18"/>
      <c r="S40" s="73"/>
      <c r="T40" s="74"/>
      <c r="U40" s="75"/>
      <c r="V40" s="364" t="s">
        <v>772</v>
      </c>
      <c r="W40" s="365"/>
      <c r="X40" s="365"/>
      <c r="Y40" s="365"/>
      <c r="Z40" s="365"/>
      <c r="AA40" s="365"/>
      <c r="AB40" s="527">
        <f>'予防認知通所介護'!AB40</f>
        <v>469</v>
      </c>
      <c r="AC40" s="527"/>
      <c r="AD40" s="307" t="s">
        <v>1249</v>
      </c>
      <c r="AE40" s="307"/>
      <c r="AF40" s="40" t="s">
        <v>423</v>
      </c>
      <c r="AG40" s="530">
        <f t="shared" si="2"/>
        <v>0.7</v>
      </c>
      <c r="AH40" s="530"/>
      <c r="AI40" s="313"/>
      <c r="AJ40" s="51"/>
      <c r="AK40" s="365"/>
      <c r="AL40" s="414"/>
      <c r="AM40" s="414"/>
      <c r="AN40" s="437"/>
      <c r="AO40" s="58">
        <f t="shared" si="6"/>
        <v>328</v>
      </c>
      <c r="AP40" s="53"/>
    </row>
    <row r="41" spans="1:42" ht="16.5" customHeight="1">
      <c r="A41" s="14">
        <v>74</v>
      </c>
      <c r="B41" s="15">
        <v>9632</v>
      </c>
      <c r="C41" s="50" t="s">
        <v>1238</v>
      </c>
      <c r="D41" s="610"/>
      <c r="E41" s="611"/>
      <c r="F41" s="612"/>
      <c r="G41" s="405"/>
      <c r="H41" s="405"/>
      <c r="I41" s="405"/>
      <c r="J41" s="405"/>
      <c r="K41" s="405"/>
      <c r="L41" s="405"/>
      <c r="M41" s="405"/>
      <c r="N41" s="405"/>
      <c r="O41" s="405"/>
      <c r="P41" s="405"/>
      <c r="Q41" s="405"/>
      <c r="R41" s="405"/>
      <c r="S41" s="73"/>
      <c r="T41" s="74"/>
      <c r="U41" s="75"/>
      <c r="V41" s="364" t="s">
        <v>770</v>
      </c>
      <c r="W41" s="365"/>
      <c r="X41" s="365"/>
      <c r="Y41" s="365"/>
      <c r="Z41" s="365"/>
      <c r="AA41" s="365"/>
      <c r="AB41" s="527">
        <f>'予防認知通所介護'!AB41</f>
        <v>496</v>
      </c>
      <c r="AC41" s="527"/>
      <c r="AD41" s="307" t="s">
        <v>1249</v>
      </c>
      <c r="AE41" s="307"/>
      <c r="AF41" s="40" t="s">
        <v>423</v>
      </c>
      <c r="AG41" s="530">
        <f t="shared" si="2"/>
        <v>0.7</v>
      </c>
      <c r="AH41" s="530"/>
      <c r="AI41" s="313"/>
      <c r="AJ41" s="51"/>
      <c r="AK41" s="365"/>
      <c r="AL41" s="414"/>
      <c r="AM41" s="414"/>
      <c r="AN41" s="437"/>
      <c r="AO41" s="58">
        <f t="shared" si="6"/>
        <v>347</v>
      </c>
      <c r="AP41" s="53"/>
    </row>
    <row r="42" spans="1:42" ht="16.5" customHeight="1">
      <c r="A42" s="14">
        <v>74</v>
      </c>
      <c r="B42" s="15">
        <v>9641</v>
      </c>
      <c r="C42" s="50" t="s">
        <v>1239</v>
      </c>
      <c r="D42" s="610"/>
      <c r="E42" s="611"/>
      <c r="F42" s="612"/>
      <c r="G42" s="21" t="s">
        <v>882</v>
      </c>
      <c r="H42" s="415"/>
      <c r="I42" s="21"/>
      <c r="J42" s="56"/>
      <c r="K42" s="285"/>
      <c r="L42" s="567" t="s">
        <v>1770</v>
      </c>
      <c r="M42" s="568"/>
      <c r="N42" s="568"/>
      <c r="O42" s="568"/>
      <c r="P42" s="568"/>
      <c r="Q42" s="568"/>
      <c r="R42" s="569"/>
      <c r="S42" s="73"/>
      <c r="T42" s="74"/>
      <c r="U42" s="75"/>
      <c r="V42" s="364" t="s">
        <v>772</v>
      </c>
      <c r="W42" s="365"/>
      <c r="X42" s="365"/>
      <c r="Y42" s="365"/>
      <c r="Z42" s="365"/>
      <c r="AA42" s="365"/>
      <c r="AB42" s="527">
        <f>'予防認知通所介護'!AB42</f>
        <v>469</v>
      </c>
      <c r="AC42" s="527"/>
      <c r="AD42" s="307" t="s">
        <v>883</v>
      </c>
      <c r="AE42" s="414"/>
      <c r="AF42" s="40" t="s">
        <v>492</v>
      </c>
      <c r="AG42" s="530">
        <f t="shared" si="2"/>
        <v>0.7</v>
      </c>
      <c r="AH42" s="530"/>
      <c r="AI42" s="414" t="s">
        <v>462</v>
      </c>
      <c r="AJ42" s="527">
        <f>'予防認知通所介護'!AG42</f>
        <v>50</v>
      </c>
      <c r="AK42" s="529"/>
      <c r="AL42" s="365" t="s">
        <v>883</v>
      </c>
      <c r="AM42" s="414"/>
      <c r="AN42" s="437"/>
      <c r="AO42" s="58">
        <f aca="true" t="shared" si="7" ref="AO42:AO47">ROUND(AB42*AG42,0)+AJ42</f>
        <v>378</v>
      </c>
      <c r="AP42" s="53"/>
    </row>
    <row r="43" spans="1:42" ht="16.5" customHeight="1">
      <c r="A43" s="14">
        <v>74</v>
      </c>
      <c r="B43" s="15">
        <v>9642</v>
      </c>
      <c r="C43" s="50" t="s">
        <v>1240</v>
      </c>
      <c r="D43" s="610"/>
      <c r="E43" s="611"/>
      <c r="F43" s="612"/>
      <c r="G43" s="30" t="s">
        <v>463</v>
      </c>
      <c r="H43" s="420"/>
      <c r="I43" s="283"/>
      <c r="J43" s="400"/>
      <c r="K43" s="401"/>
      <c r="L43" s="431"/>
      <c r="M43" s="432"/>
      <c r="N43" s="283"/>
      <c r="O43" s="283"/>
      <c r="P43" s="432"/>
      <c r="Q43" s="283"/>
      <c r="R43" s="283"/>
      <c r="S43" s="73"/>
      <c r="T43" s="74"/>
      <c r="U43" s="75"/>
      <c r="V43" s="364" t="s">
        <v>775</v>
      </c>
      <c r="W43" s="365"/>
      <c r="X43" s="365"/>
      <c r="Y43" s="365"/>
      <c r="Z43" s="365"/>
      <c r="AA43" s="365"/>
      <c r="AB43" s="527">
        <f>'予防認知通所介護'!AB43</f>
        <v>496</v>
      </c>
      <c r="AC43" s="527"/>
      <c r="AD43" s="307" t="s">
        <v>883</v>
      </c>
      <c r="AE43" s="414"/>
      <c r="AF43" s="40" t="s">
        <v>492</v>
      </c>
      <c r="AG43" s="530">
        <f t="shared" si="2"/>
        <v>0.7</v>
      </c>
      <c r="AH43" s="530"/>
      <c r="AI43" s="414" t="s">
        <v>462</v>
      </c>
      <c r="AJ43" s="527">
        <f>'予防認知通所介護'!AG43</f>
        <v>50</v>
      </c>
      <c r="AK43" s="529"/>
      <c r="AL43" s="365" t="s">
        <v>883</v>
      </c>
      <c r="AM43" s="414"/>
      <c r="AN43" s="437"/>
      <c r="AO43" s="58">
        <f t="shared" si="7"/>
        <v>397</v>
      </c>
      <c r="AP43" s="53"/>
    </row>
    <row r="44" spans="1:42" ht="16.5" customHeight="1">
      <c r="A44" s="14">
        <v>74</v>
      </c>
      <c r="B44" s="15">
        <v>9651</v>
      </c>
      <c r="C44" s="50" t="s">
        <v>1242</v>
      </c>
      <c r="D44" s="610"/>
      <c r="E44" s="611"/>
      <c r="F44" s="612"/>
      <c r="G44" s="283" t="s">
        <v>1789</v>
      </c>
      <c r="H44" s="283"/>
      <c r="I44" s="11"/>
      <c r="J44" s="400"/>
      <c r="K44" s="30"/>
      <c r="L44" s="567" t="s">
        <v>1771</v>
      </c>
      <c r="M44" s="665"/>
      <c r="N44" s="665"/>
      <c r="O44" s="665"/>
      <c r="P44" s="665"/>
      <c r="Q44" s="665"/>
      <c r="R44" s="666"/>
      <c r="S44" s="73"/>
      <c r="T44" s="74"/>
      <c r="U44" s="75"/>
      <c r="V44" s="364" t="s">
        <v>772</v>
      </c>
      <c r="W44" s="25"/>
      <c r="X44" s="25"/>
      <c r="Y44" s="25"/>
      <c r="Z44" s="25"/>
      <c r="AA44" s="25"/>
      <c r="AB44" s="527">
        <f>'予防認知通所介護'!AB44</f>
        <v>469</v>
      </c>
      <c r="AC44" s="527"/>
      <c r="AD44" s="307" t="s">
        <v>883</v>
      </c>
      <c r="AE44" s="414"/>
      <c r="AF44" s="40" t="s">
        <v>492</v>
      </c>
      <c r="AG44" s="530">
        <f t="shared" si="2"/>
        <v>0.7</v>
      </c>
      <c r="AH44" s="530"/>
      <c r="AI44" s="414" t="s">
        <v>462</v>
      </c>
      <c r="AJ44" s="527">
        <f>'予防認知通所介護'!AG44</f>
        <v>100</v>
      </c>
      <c r="AK44" s="529"/>
      <c r="AL44" s="365" t="s">
        <v>883</v>
      </c>
      <c r="AM44" s="414"/>
      <c r="AN44" s="437"/>
      <c r="AO44" s="58">
        <f t="shared" si="7"/>
        <v>428</v>
      </c>
      <c r="AP44" s="53"/>
    </row>
    <row r="45" spans="1:42" ht="16.5" customHeight="1">
      <c r="A45" s="14">
        <v>74</v>
      </c>
      <c r="B45" s="15">
        <v>9652</v>
      </c>
      <c r="C45" s="50" t="s">
        <v>1243</v>
      </c>
      <c r="D45" s="610"/>
      <c r="E45" s="611"/>
      <c r="F45" s="612"/>
      <c r="G45" s="57"/>
      <c r="H45" s="283"/>
      <c r="I45" s="11"/>
      <c r="J45" s="400"/>
      <c r="K45" s="401"/>
      <c r="L45" s="434"/>
      <c r="M45" s="435"/>
      <c r="N45" s="25"/>
      <c r="O45" s="25"/>
      <c r="P45" s="435"/>
      <c r="Q45" s="25"/>
      <c r="R45" s="25"/>
      <c r="S45" s="73"/>
      <c r="T45" s="74"/>
      <c r="U45" s="75"/>
      <c r="V45" s="364" t="s">
        <v>775</v>
      </c>
      <c r="W45" s="25"/>
      <c r="X45" s="25"/>
      <c r="Y45" s="25"/>
      <c r="Z45" s="25"/>
      <c r="AA45" s="25"/>
      <c r="AB45" s="527">
        <f>'予防認知通所介護'!AB45</f>
        <v>496</v>
      </c>
      <c r="AC45" s="527"/>
      <c r="AD45" s="307" t="s">
        <v>883</v>
      </c>
      <c r="AE45" s="414"/>
      <c r="AF45" s="40" t="s">
        <v>492</v>
      </c>
      <c r="AG45" s="530">
        <f t="shared" si="2"/>
        <v>0.7</v>
      </c>
      <c r="AH45" s="530"/>
      <c r="AI45" s="414" t="s">
        <v>462</v>
      </c>
      <c r="AJ45" s="527">
        <f>'予防認知通所介護'!AG45</f>
        <v>100</v>
      </c>
      <c r="AK45" s="529"/>
      <c r="AL45" s="365" t="s">
        <v>883</v>
      </c>
      <c r="AM45" s="414"/>
      <c r="AN45" s="437"/>
      <c r="AO45" s="58">
        <f t="shared" si="7"/>
        <v>447</v>
      </c>
      <c r="AP45" s="53"/>
    </row>
    <row r="46" spans="1:42" ht="16.5" customHeight="1">
      <c r="A46" s="14">
        <v>74</v>
      </c>
      <c r="B46" s="15">
        <v>9661</v>
      </c>
      <c r="C46" s="16" t="s">
        <v>829</v>
      </c>
      <c r="D46" s="390"/>
      <c r="E46" s="391"/>
      <c r="F46" s="392"/>
      <c r="G46" s="283"/>
      <c r="H46" s="283"/>
      <c r="I46" s="11"/>
      <c r="J46" s="400"/>
      <c r="K46" s="30"/>
      <c r="L46" s="567" t="s">
        <v>1772</v>
      </c>
      <c r="M46" s="665"/>
      <c r="N46" s="665"/>
      <c r="O46" s="665"/>
      <c r="P46" s="665"/>
      <c r="Q46" s="665"/>
      <c r="R46" s="666"/>
      <c r="S46" s="73"/>
      <c r="T46" s="74"/>
      <c r="U46" s="75"/>
      <c r="V46" s="364" t="s">
        <v>772</v>
      </c>
      <c r="W46" s="25"/>
      <c r="X46" s="25"/>
      <c r="Y46" s="25"/>
      <c r="Z46" s="25"/>
      <c r="AA46" s="25"/>
      <c r="AB46" s="527">
        <f>'予防認知通所介護'!AB46</f>
        <v>469</v>
      </c>
      <c r="AC46" s="527"/>
      <c r="AD46" s="307" t="s">
        <v>883</v>
      </c>
      <c r="AE46" s="414"/>
      <c r="AF46" s="40" t="s">
        <v>492</v>
      </c>
      <c r="AG46" s="530">
        <f t="shared" si="2"/>
        <v>0.7</v>
      </c>
      <c r="AH46" s="530"/>
      <c r="AI46" s="414" t="s">
        <v>462</v>
      </c>
      <c r="AJ46" s="527">
        <f>'予防認知通所介護'!AG46</f>
        <v>150</v>
      </c>
      <c r="AK46" s="529"/>
      <c r="AL46" s="365" t="s">
        <v>883</v>
      </c>
      <c r="AM46" s="414"/>
      <c r="AN46" s="437"/>
      <c r="AO46" s="58">
        <f t="shared" si="7"/>
        <v>478</v>
      </c>
      <c r="AP46" s="53"/>
    </row>
    <row r="47" spans="1:42" ht="16.5" customHeight="1">
      <c r="A47" s="14">
        <v>74</v>
      </c>
      <c r="B47" s="15">
        <v>9662</v>
      </c>
      <c r="C47" s="16" t="s">
        <v>830</v>
      </c>
      <c r="D47" s="393"/>
      <c r="E47" s="394"/>
      <c r="F47" s="395"/>
      <c r="G47" s="25"/>
      <c r="H47" s="25"/>
      <c r="I47" s="59"/>
      <c r="J47" s="60"/>
      <c r="K47" s="32"/>
      <c r="L47" s="434"/>
      <c r="M47" s="435"/>
      <c r="N47" s="25"/>
      <c r="O47" s="25"/>
      <c r="P47" s="435"/>
      <c r="Q47" s="25"/>
      <c r="R47" s="25"/>
      <c r="S47" s="321"/>
      <c r="T47" s="322"/>
      <c r="U47" s="323"/>
      <c r="V47" s="364" t="s">
        <v>778</v>
      </c>
      <c r="W47" s="25"/>
      <c r="X47" s="25"/>
      <c r="Y47" s="25"/>
      <c r="Z47" s="25"/>
      <c r="AA47" s="25"/>
      <c r="AB47" s="527">
        <f>'予防認知通所介護'!AB47</f>
        <v>496</v>
      </c>
      <c r="AC47" s="527"/>
      <c r="AD47" s="307" t="s">
        <v>883</v>
      </c>
      <c r="AE47" s="414"/>
      <c r="AF47" s="40" t="s">
        <v>492</v>
      </c>
      <c r="AG47" s="530">
        <f>$AG$6</f>
        <v>0.7</v>
      </c>
      <c r="AH47" s="530"/>
      <c r="AI47" s="414" t="s">
        <v>462</v>
      </c>
      <c r="AJ47" s="527">
        <f>'予防認知通所介護'!AG47</f>
        <v>150</v>
      </c>
      <c r="AK47" s="529"/>
      <c r="AL47" s="365" t="s">
        <v>883</v>
      </c>
      <c r="AM47" s="414"/>
      <c r="AN47" s="437"/>
      <c r="AO47" s="58">
        <f t="shared" si="7"/>
        <v>497</v>
      </c>
      <c r="AP47" s="61"/>
    </row>
    <row r="48" spans="37:38" ht="17.25" customHeight="1">
      <c r="AK48" s="410"/>
      <c r="AL48" s="410"/>
    </row>
    <row r="49" spans="37:38" ht="17.25" customHeight="1">
      <c r="AK49" s="410"/>
      <c r="AL49" s="410"/>
    </row>
    <row r="50" spans="37:38" ht="17.25" customHeight="1">
      <c r="AK50" s="410"/>
      <c r="AL50" s="410"/>
    </row>
    <row r="51" spans="37:38" ht="17.25" customHeight="1">
      <c r="AK51" s="410"/>
      <c r="AL51" s="410"/>
    </row>
    <row r="52" spans="37:38" ht="17.25" customHeight="1">
      <c r="AK52" s="410"/>
      <c r="AL52" s="410"/>
    </row>
    <row r="53" spans="37:38" ht="17.25" customHeight="1">
      <c r="AK53" s="410"/>
      <c r="AL53" s="410"/>
    </row>
    <row r="54" spans="37:38" ht="17.25" customHeight="1">
      <c r="AK54" s="410"/>
      <c r="AL54" s="410"/>
    </row>
    <row r="55" spans="37:38" ht="17.25" customHeight="1">
      <c r="AK55" s="410"/>
      <c r="AL55" s="410"/>
    </row>
    <row r="56" spans="37:38" ht="17.25" customHeight="1">
      <c r="AK56" s="410"/>
      <c r="AL56" s="410"/>
    </row>
    <row r="57" spans="37:38" ht="17.25" customHeight="1">
      <c r="AK57" s="410"/>
      <c r="AL57" s="410"/>
    </row>
    <row r="58" spans="37:38" ht="17.25" customHeight="1">
      <c r="AK58" s="410"/>
      <c r="AL58" s="410"/>
    </row>
    <row r="59" spans="37:38" ht="17.25" customHeight="1">
      <c r="AK59" s="410"/>
      <c r="AL59" s="410"/>
    </row>
    <row r="60" spans="37:38" ht="17.25" customHeight="1">
      <c r="AK60" s="410"/>
      <c r="AL60" s="410"/>
    </row>
    <row r="61" spans="37:38" ht="17.25" customHeight="1">
      <c r="AK61" s="410"/>
      <c r="AL61" s="410"/>
    </row>
    <row r="62" spans="37:38" ht="17.25" customHeight="1">
      <c r="AK62" s="410"/>
      <c r="AL62" s="410"/>
    </row>
    <row r="63" spans="37:38" ht="17.25" customHeight="1">
      <c r="AK63" s="410"/>
      <c r="AL63" s="410"/>
    </row>
    <row r="64" spans="37:38" ht="17.25" customHeight="1">
      <c r="AK64" s="410"/>
      <c r="AL64" s="410"/>
    </row>
    <row r="65" spans="37:38" ht="17.25" customHeight="1">
      <c r="AK65" s="410"/>
      <c r="AL65" s="410"/>
    </row>
    <row r="66" spans="37:38" ht="17.25" customHeight="1">
      <c r="AK66" s="410"/>
      <c r="AL66" s="410"/>
    </row>
    <row r="67" spans="37:38" ht="17.25" customHeight="1">
      <c r="AK67" s="410"/>
      <c r="AL67" s="410"/>
    </row>
    <row r="68" spans="37:38" ht="17.25" customHeight="1">
      <c r="AK68" s="410"/>
      <c r="AL68" s="410"/>
    </row>
    <row r="69" spans="37:38" ht="17.25" customHeight="1">
      <c r="AK69" s="410"/>
      <c r="AL69" s="410"/>
    </row>
    <row r="70" spans="37:38" ht="17.25" customHeight="1">
      <c r="AK70" s="410"/>
      <c r="AL70" s="410"/>
    </row>
    <row r="71" spans="37:38" ht="17.25" customHeight="1">
      <c r="AK71" s="410"/>
      <c r="AL71" s="410"/>
    </row>
    <row r="72" spans="37:38" ht="17.25" customHeight="1">
      <c r="AK72" s="410"/>
      <c r="AL72" s="410"/>
    </row>
    <row r="73" spans="37:38" ht="17.25" customHeight="1">
      <c r="AK73" s="410"/>
      <c r="AL73" s="410"/>
    </row>
    <row r="74" spans="37:38" ht="17.25" customHeight="1">
      <c r="AK74" s="410"/>
      <c r="AL74" s="410"/>
    </row>
    <row r="75" spans="37:38" ht="17.25" customHeight="1">
      <c r="AK75" s="410"/>
      <c r="AL75" s="410"/>
    </row>
    <row r="76" spans="37:38" ht="17.25" customHeight="1">
      <c r="AK76" s="410"/>
      <c r="AL76" s="410"/>
    </row>
    <row r="77" spans="37:38" ht="17.25" customHeight="1">
      <c r="AK77" s="410"/>
      <c r="AL77" s="410"/>
    </row>
    <row r="78" spans="37:38" ht="17.25" customHeight="1">
      <c r="AK78" s="410"/>
      <c r="AL78" s="410"/>
    </row>
    <row r="79" spans="37:38" ht="17.25" customHeight="1">
      <c r="AK79" s="410"/>
      <c r="AL79" s="410"/>
    </row>
    <row r="80" spans="37:38" ht="17.25" customHeight="1">
      <c r="AK80" s="410"/>
      <c r="AL80" s="410"/>
    </row>
    <row r="81" spans="37:38" ht="17.25" customHeight="1">
      <c r="AK81" s="410"/>
      <c r="AL81" s="410"/>
    </row>
    <row r="82" spans="37:38" ht="17.25" customHeight="1">
      <c r="AK82" s="410"/>
      <c r="AL82" s="410"/>
    </row>
    <row r="83" spans="37:38" ht="17.25" customHeight="1">
      <c r="AK83" s="410"/>
      <c r="AL83" s="410"/>
    </row>
    <row r="84" spans="37:38" ht="17.25" customHeight="1">
      <c r="AK84" s="410"/>
      <c r="AL84" s="410"/>
    </row>
    <row r="85" spans="37:38" ht="17.25" customHeight="1">
      <c r="AK85" s="410"/>
      <c r="AL85" s="410"/>
    </row>
    <row r="86" spans="37:38" ht="17.25" customHeight="1">
      <c r="AK86" s="410"/>
      <c r="AL86" s="410"/>
    </row>
    <row r="87" spans="37:38" ht="17.25" customHeight="1">
      <c r="AK87" s="410"/>
      <c r="AL87" s="410"/>
    </row>
    <row r="88" spans="37:38" ht="17.25" customHeight="1">
      <c r="AK88" s="410"/>
      <c r="AL88" s="410"/>
    </row>
    <row r="89" spans="37:38" ht="17.25" customHeight="1">
      <c r="AK89" s="410"/>
      <c r="AL89" s="410"/>
    </row>
    <row r="90" spans="37:38" ht="17.25" customHeight="1">
      <c r="AK90" s="410"/>
      <c r="AL90" s="410"/>
    </row>
    <row r="91" spans="37:38" ht="17.25" customHeight="1">
      <c r="AK91" s="410"/>
      <c r="AL91" s="410"/>
    </row>
    <row r="92" spans="37:38" ht="17.25" customHeight="1">
      <c r="AK92" s="410"/>
      <c r="AL92" s="410"/>
    </row>
    <row r="93" spans="37:38" ht="17.25" customHeight="1">
      <c r="AK93" s="410"/>
      <c r="AL93" s="410"/>
    </row>
    <row r="94" spans="37:38" ht="17.25" customHeight="1">
      <c r="AK94" s="410"/>
      <c r="AL94" s="410"/>
    </row>
    <row r="95" spans="37:38" ht="17.25" customHeight="1">
      <c r="AK95" s="410"/>
      <c r="AL95" s="410"/>
    </row>
    <row r="96" spans="37:38" ht="17.25" customHeight="1">
      <c r="AK96" s="410"/>
      <c r="AL96" s="410"/>
    </row>
    <row r="97" spans="37:38" ht="17.25" customHeight="1">
      <c r="AK97" s="410"/>
      <c r="AL97" s="410"/>
    </row>
    <row r="98" spans="37:38" ht="17.25" customHeight="1">
      <c r="AK98" s="410"/>
      <c r="AL98" s="410"/>
    </row>
    <row r="99" spans="37:38" ht="17.25" customHeight="1">
      <c r="AK99" s="410"/>
      <c r="AL99" s="410"/>
    </row>
    <row r="100" spans="37:38" ht="17.25" customHeight="1">
      <c r="AK100" s="410"/>
      <c r="AL100" s="410"/>
    </row>
    <row r="101" spans="37:38" ht="17.25" customHeight="1">
      <c r="AK101" s="410"/>
      <c r="AL101" s="410"/>
    </row>
    <row r="102" spans="37:38" ht="17.25" customHeight="1">
      <c r="AK102" s="410"/>
      <c r="AL102" s="410"/>
    </row>
    <row r="103" spans="37:38" ht="17.25" customHeight="1">
      <c r="AK103" s="410"/>
      <c r="AL103" s="410"/>
    </row>
    <row r="104" spans="37:38" ht="17.25" customHeight="1">
      <c r="AK104" s="410"/>
      <c r="AL104" s="410"/>
    </row>
    <row r="105" spans="37:38" ht="17.25" customHeight="1">
      <c r="AK105" s="410"/>
      <c r="AL105" s="410"/>
    </row>
    <row r="106" spans="37:38" ht="17.25" customHeight="1">
      <c r="AK106" s="410"/>
      <c r="AL106" s="410"/>
    </row>
    <row r="107" spans="37:38" ht="17.25" customHeight="1">
      <c r="AK107" s="410"/>
      <c r="AL107" s="410"/>
    </row>
    <row r="108" spans="37:38" ht="17.25" customHeight="1">
      <c r="AK108" s="410"/>
      <c r="AL108" s="410"/>
    </row>
    <row r="109" spans="37:38" ht="17.25" customHeight="1">
      <c r="AK109" s="410"/>
      <c r="AL109" s="410"/>
    </row>
    <row r="110" spans="37:38" ht="17.25" customHeight="1">
      <c r="AK110" s="410"/>
      <c r="AL110" s="410"/>
    </row>
    <row r="111" spans="37:38" ht="17.25" customHeight="1">
      <c r="AK111" s="410"/>
      <c r="AL111" s="410"/>
    </row>
    <row r="112" spans="37:38" ht="17.25" customHeight="1">
      <c r="AK112" s="410"/>
      <c r="AL112" s="410"/>
    </row>
    <row r="113" spans="37:38" ht="17.25" customHeight="1">
      <c r="AK113" s="410"/>
      <c r="AL113" s="410"/>
    </row>
    <row r="114" spans="37:38" ht="17.25" customHeight="1">
      <c r="AK114" s="410"/>
      <c r="AL114" s="410"/>
    </row>
    <row r="115" spans="37:38" ht="17.25" customHeight="1">
      <c r="AK115" s="410"/>
      <c r="AL115" s="410"/>
    </row>
    <row r="116" spans="37:38" ht="17.25" customHeight="1">
      <c r="AK116" s="410"/>
      <c r="AL116" s="410"/>
    </row>
    <row r="117" spans="37:38" ht="17.25" customHeight="1">
      <c r="AK117" s="410"/>
      <c r="AL117" s="410"/>
    </row>
    <row r="118" spans="37:38" ht="17.25" customHeight="1">
      <c r="AK118" s="410"/>
      <c r="AL118" s="410"/>
    </row>
    <row r="119" spans="37:38" ht="17.25" customHeight="1">
      <c r="AK119" s="410"/>
      <c r="AL119" s="410"/>
    </row>
  </sheetData>
  <sheetProtection/>
  <mergeCells count="116">
    <mergeCell ref="AB45:AC45"/>
    <mergeCell ref="AG45:AH45"/>
    <mergeCell ref="AJ45:AK45"/>
    <mergeCell ref="AJ43:AK43"/>
    <mergeCell ref="AB44:AC44"/>
    <mergeCell ref="AG44:AH44"/>
    <mergeCell ref="AJ44:AK44"/>
    <mergeCell ref="AB43:AC43"/>
    <mergeCell ref="AB42:AC42"/>
    <mergeCell ref="AG42:AH42"/>
    <mergeCell ref="AJ42:AK42"/>
    <mergeCell ref="AG41:AH41"/>
    <mergeCell ref="AB34:AC34"/>
    <mergeCell ref="AG34:AH34"/>
    <mergeCell ref="AJ35:AK35"/>
    <mergeCell ref="AB37:AC37"/>
    <mergeCell ref="AG37:AH37"/>
    <mergeCell ref="AB15:AC15"/>
    <mergeCell ref="AG15:AH15"/>
    <mergeCell ref="AB16:AC16"/>
    <mergeCell ref="AG32:AH32"/>
    <mergeCell ref="AB29:AC29"/>
    <mergeCell ref="AG29:AH29"/>
    <mergeCell ref="AB30:AC30"/>
    <mergeCell ref="AG30:AH30"/>
    <mergeCell ref="AB31:AC31"/>
    <mergeCell ref="AG31:AH31"/>
    <mergeCell ref="AB32:AC32"/>
    <mergeCell ref="AJ31:AK31"/>
    <mergeCell ref="AG17:AH17"/>
    <mergeCell ref="AG20:AH20"/>
    <mergeCell ref="AG21:AH21"/>
    <mergeCell ref="AG22:AH22"/>
    <mergeCell ref="AG23:AH23"/>
    <mergeCell ref="AJ30:AK30"/>
    <mergeCell ref="AB20:AC20"/>
    <mergeCell ref="AB21:AC21"/>
    <mergeCell ref="AB22:AC22"/>
    <mergeCell ref="AG26:AH26"/>
    <mergeCell ref="AB27:AC27"/>
    <mergeCell ref="AG27:AH27"/>
    <mergeCell ref="AB28:AC28"/>
    <mergeCell ref="AG28:AH28"/>
    <mergeCell ref="AG25:AH25"/>
    <mergeCell ref="AJ28:AK28"/>
    <mergeCell ref="AJ29:AK29"/>
    <mergeCell ref="AB25:AC25"/>
    <mergeCell ref="AB26:AC26"/>
    <mergeCell ref="AB6:AC6"/>
    <mergeCell ref="AG6:AH6"/>
    <mergeCell ref="AB7:AC7"/>
    <mergeCell ref="AG7:AH7"/>
    <mergeCell ref="AB8:AC8"/>
    <mergeCell ref="AG8:AH8"/>
    <mergeCell ref="AB10:AC10"/>
    <mergeCell ref="AB9:AC9"/>
    <mergeCell ref="AG9:AH9"/>
    <mergeCell ref="AB11:AC11"/>
    <mergeCell ref="AG11:AH11"/>
    <mergeCell ref="AB12:AC12"/>
    <mergeCell ref="AG12:AH12"/>
    <mergeCell ref="AB13:AC13"/>
    <mergeCell ref="AG13:AH13"/>
    <mergeCell ref="AG10:AH10"/>
    <mergeCell ref="AG16:AH16"/>
    <mergeCell ref="AB14:AC14"/>
    <mergeCell ref="AG14:AH14"/>
    <mergeCell ref="AB17:AC17"/>
    <mergeCell ref="D34:F45"/>
    <mergeCell ref="S7:U29"/>
    <mergeCell ref="D6:F31"/>
    <mergeCell ref="G6:I17"/>
    <mergeCell ref="G20:I31"/>
    <mergeCell ref="L42:R42"/>
    <mergeCell ref="L44:R44"/>
    <mergeCell ref="AG19:AH19"/>
    <mergeCell ref="AJ19:AK19"/>
    <mergeCell ref="AJ6:AK6"/>
    <mergeCell ref="AJ7:AK7"/>
    <mergeCell ref="AJ14:AK14"/>
    <mergeCell ref="AJ15:AK15"/>
    <mergeCell ref="AJ20:AK20"/>
    <mergeCell ref="AJ21:AK21"/>
    <mergeCell ref="AJ16:AK16"/>
    <mergeCell ref="AJ17:AK17"/>
    <mergeCell ref="AB23:AC23"/>
    <mergeCell ref="AB24:AC24"/>
    <mergeCell ref="AB18:AC18"/>
    <mergeCell ref="AG18:AH18"/>
    <mergeCell ref="AJ18:AK18"/>
    <mergeCell ref="AB19:AC19"/>
    <mergeCell ref="AG24:AH24"/>
    <mergeCell ref="L46:R46"/>
    <mergeCell ref="AB46:AC46"/>
    <mergeCell ref="AG46:AH46"/>
    <mergeCell ref="AJ46:AK46"/>
    <mergeCell ref="AB47:AC47"/>
    <mergeCell ref="AG47:AH47"/>
    <mergeCell ref="AJ47:AK47"/>
    <mergeCell ref="AJ32:AK32"/>
    <mergeCell ref="AB33:AC33"/>
    <mergeCell ref="AG33:AH33"/>
    <mergeCell ref="AJ33:AK33"/>
    <mergeCell ref="AJ34:AK34"/>
    <mergeCell ref="AB35:AC35"/>
    <mergeCell ref="AG35:AH35"/>
    <mergeCell ref="AB41:AC41"/>
    <mergeCell ref="AG43:AH43"/>
    <mergeCell ref="AB38:AC38"/>
    <mergeCell ref="AG38:AH38"/>
    <mergeCell ref="AB39:AC39"/>
    <mergeCell ref="AG39:AH39"/>
    <mergeCell ref="AB40:AC40"/>
    <mergeCell ref="AG40:AH40"/>
    <mergeCell ref="AB36:AC36"/>
    <mergeCell ref="AG36:AH36"/>
  </mergeCells>
  <printOptions horizontalCentered="1"/>
  <pageMargins left="0.3937007874015748" right="0.3937007874015748" top="0.7874015748031497" bottom="0.5905511811023623" header="0.5118110236220472" footer="0.31496062992125984"/>
  <pageSetup firstPageNumber="34" useFirstPageNumber="1" horizontalDpi="600" verticalDpi="600" orientation="portrait" paperSize="9" scale="63" r:id="rId1"/>
  <headerFooter alignWithMargins="0">
    <oddHeader>&amp;R&amp;9介護予防認知症対応型通所介護</oddHeader>
    <oddFooter>&amp;C&amp;14&amp;P</oddFooter>
  </headerFooter>
</worksheet>
</file>

<file path=xl/worksheets/sheet18.xml><?xml version="1.0" encoding="utf-8"?>
<worksheet xmlns="http://schemas.openxmlformats.org/spreadsheetml/2006/main" xmlns:r="http://schemas.openxmlformats.org/officeDocument/2006/relationships">
  <dimension ref="A1:AP7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4" width="2.75390625" style="410" customWidth="1"/>
    <col min="5" max="5" width="2.75390625" style="77" customWidth="1"/>
    <col min="6" max="6" width="2.875" style="77" customWidth="1"/>
    <col min="7" max="7" width="2.50390625" style="77" customWidth="1"/>
    <col min="8" max="10" width="2.375" style="77" customWidth="1"/>
    <col min="11" max="11" width="3.50390625" style="77" customWidth="1"/>
    <col min="12" max="12" width="2.50390625" style="77" customWidth="1"/>
    <col min="13" max="14" width="2.625" style="77" customWidth="1"/>
    <col min="15" max="15" width="2.00390625" style="77" customWidth="1"/>
    <col min="16" max="21" width="2.375" style="77" customWidth="1"/>
    <col min="22" max="40" width="2.625" style="77" customWidth="1"/>
    <col min="41" max="41" width="8.625" style="410" customWidth="1"/>
    <col min="42" max="42" width="8.75390625" style="410" customWidth="1"/>
    <col min="43" max="43" width="2.75390625" style="410" customWidth="1"/>
    <col min="44" max="16384" width="9.00390625" style="410" customWidth="1"/>
  </cols>
  <sheetData>
    <row r="1" ht="17.25" customHeight="1">
      <c r="A1" s="76"/>
    </row>
    <row r="2" ht="17.25" customHeight="1">
      <c r="B2" s="76" t="s">
        <v>2111</v>
      </c>
    </row>
    <row r="3" ht="13.5" customHeight="1"/>
    <row r="4" spans="1:42" ht="16.5" customHeight="1">
      <c r="A4" s="3" t="s">
        <v>345</v>
      </c>
      <c r="B4" s="411"/>
      <c r="C4" s="107" t="s">
        <v>346</v>
      </c>
      <c r="D4" s="108"/>
      <c r="E4" s="2"/>
      <c r="F4" s="2"/>
      <c r="G4" s="2"/>
      <c r="H4" s="2"/>
      <c r="I4" s="2"/>
      <c r="J4" s="2"/>
      <c r="K4" s="2"/>
      <c r="L4" s="2"/>
      <c r="M4" s="5"/>
      <c r="N4" s="2"/>
      <c r="O4" s="2"/>
      <c r="P4" s="2"/>
      <c r="Q4" s="2"/>
      <c r="R4" s="2"/>
      <c r="S4" s="2"/>
      <c r="T4" s="5" t="s">
        <v>347</v>
      </c>
      <c r="U4" s="5"/>
      <c r="V4" s="2"/>
      <c r="W4" s="2"/>
      <c r="X4" s="2"/>
      <c r="Y4" s="2"/>
      <c r="Z4" s="2"/>
      <c r="AA4" s="2"/>
      <c r="AB4" s="2"/>
      <c r="AC4" s="2"/>
      <c r="AD4" s="2"/>
      <c r="AE4" s="2"/>
      <c r="AF4" s="2"/>
      <c r="AG4" s="2"/>
      <c r="AH4" s="2"/>
      <c r="AI4" s="2"/>
      <c r="AJ4" s="2"/>
      <c r="AK4" s="2"/>
      <c r="AL4" s="2"/>
      <c r="AM4" s="2"/>
      <c r="AN4" s="2"/>
      <c r="AO4" s="78" t="s">
        <v>565</v>
      </c>
      <c r="AP4" s="78" t="s">
        <v>566</v>
      </c>
    </row>
    <row r="5" spans="1:42" ht="16.5" customHeight="1">
      <c r="A5" s="7" t="s">
        <v>348</v>
      </c>
      <c r="B5" s="8" t="s">
        <v>349</v>
      </c>
      <c r="C5" s="412"/>
      <c r="D5" s="413"/>
      <c r="E5" s="305"/>
      <c r="F5" s="305"/>
      <c r="G5" s="305"/>
      <c r="H5" s="305"/>
      <c r="I5" s="305"/>
      <c r="J5" s="305"/>
      <c r="K5" s="305"/>
      <c r="L5" s="305"/>
      <c r="M5" s="305"/>
      <c r="N5" s="305"/>
      <c r="O5" s="305"/>
      <c r="P5" s="305"/>
      <c r="Q5" s="10"/>
      <c r="R5" s="10"/>
      <c r="S5" s="10"/>
      <c r="T5" s="10"/>
      <c r="U5" s="10"/>
      <c r="V5" s="10"/>
      <c r="W5" s="10"/>
      <c r="X5" s="10"/>
      <c r="Y5" s="10"/>
      <c r="Z5" s="10"/>
      <c r="AA5" s="10"/>
      <c r="AB5" s="10"/>
      <c r="AC5" s="10"/>
      <c r="AD5" s="10"/>
      <c r="AE5" s="10"/>
      <c r="AF5" s="10"/>
      <c r="AG5" s="10"/>
      <c r="AH5" s="10"/>
      <c r="AI5" s="10"/>
      <c r="AJ5" s="10"/>
      <c r="AK5" s="10"/>
      <c r="AL5" s="10"/>
      <c r="AM5" s="10"/>
      <c r="AN5" s="10"/>
      <c r="AO5" s="79" t="s">
        <v>1248</v>
      </c>
      <c r="AP5" s="79" t="s">
        <v>1249</v>
      </c>
    </row>
    <row r="6" spans="1:42" ht="16.5" customHeight="1">
      <c r="A6" s="14">
        <v>75</v>
      </c>
      <c r="B6" s="15">
        <v>1111</v>
      </c>
      <c r="C6" s="80" t="s">
        <v>1000</v>
      </c>
      <c r="D6" s="521" t="s">
        <v>1245</v>
      </c>
      <c r="E6" s="509"/>
      <c r="F6" s="509"/>
      <c r="G6" s="510"/>
      <c r="H6" s="43" t="s">
        <v>1246</v>
      </c>
      <c r="I6" s="21"/>
      <c r="J6" s="21"/>
      <c r="K6" s="21"/>
      <c r="L6" s="2"/>
      <c r="M6" s="2"/>
      <c r="N6" s="2"/>
      <c r="O6" s="21"/>
      <c r="P6" s="2"/>
      <c r="Q6" s="173"/>
      <c r="R6" s="213"/>
      <c r="S6" s="21"/>
      <c r="T6" s="256"/>
      <c r="U6" s="216"/>
      <c r="V6" s="21"/>
      <c r="W6" s="5"/>
      <c r="X6" s="343"/>
      <c r="Y6" s="21"/>
      <c r="Z6" s="21"/>
      <c r="AA6" s="89"/>
      <c r="AB6" s="365"/>
      <c r="AC6" s="365"/>
      <c r="AD6" s="365"/>
      <c r="AE6" s="365"/>
      <c r="AF6" s="365"/>
      <c r="AG6" s="365"/>
      <c r="AH6" s="365"/>
      <c r="AI6" s="365"/>
      <c r="AJ6" s="365"/>
      <c r="AK6" s="365"/>
      <c r="AL6" s="365"/>
      <c r="AM6" s="365"/>
      <c r="AN6" s="365"/>
      <c r="AO6" s="41">
        <f>L7</f>
        <v>4498</v>
      </c>
      <c r="AP6" s="29" t="s">
        <v>1957</v>
      </c>
    </row>
    <row r="7" spans="1:42" ht="16.5" customHeight="1">
      <c r="A7" s="14">
        <v>75</v>
      </c>
      <c r="B7" s="15">
        <v>1113</v>
      </c>
      <c r="C7" s="80" t="s">
        <v>1012</v>
      </c>
      <c r="D7" s="522"/>
      <c r="E7" s="511"/>
      <c r="F7" s="511"/>
      <c r="G7" s="512"/>
      <c r="H7" s="57"/>
      <c r="I7" s="283"/>
      <c r="J7" s="283"/>
      <c r="K7" s="283"/>
      <c r="L7" s="670">
        <v>4498</v>
      </c>
      <c r="M7" s="670"/>
      <c r="N7" s="10" t="s">
        <v>1249</v>
      </c>
      <c r="O7" s="283"/>
      <c r="P7" s="10"/>
      <c r="Q7" s="175"/>
      <c r="R7" s="159"/>
      <c r="S7" s="283"/>
      <c r="T7" s="177"/>
      <c r="U7" s="13"/>
      <c r="V7" s="283"/>
      <c r="W7" s="12"/>
      <c r="X7" s="345"/>
      <c r="Y7" s="283"/>
      <c r="Z7" s="283"/>
      <c r="AA7" s="284"/>
      <c r="AB7" s="365" t="s">
        <v>1488</v>
      </c>
      <c r="AC7" s="365"/>
      <c r="AD7" s="365"/>
      <c r="AE7" s="365"/>
      <c r="AF7" s="365"/>
      <c r="AG7" s="365"/>
      <c r="AH7" s="365"/>
      <c r="AI7" s="365"/>
      <c r="AJ7" s="365"/>
      <c r="AK7" s="365" t="s">
        <v>568</v>
      </c>
      <c r="AL7" s="530">
        <v>0.7</v>
      </c>
      <c r="AM7" s="530"/>
      <c r="AN7" s="365"/>
      <c r="AO7" s="41">
        <f>ROUND(L7*AL7,0)</f>
        <v>3149</v>
      </c>
      <c r="AP7" s="23"/>
    </row>
    <row r="8" spans="1:42" ht="16.5" customHeight="1">
      <c r="A8" s="14">
        <v>75</v>
      </c>
      <c r="B8" s="15">
        <v>1115</v>
      </c>
      <c r="C8" s="80" t="s">
        <v>831</v>
      </c>
      <c r="D8" s="522"/>
      <c r="E8" s="511"/>
      <c r="F8" s="511"/>
      <c r="G8" s="512"/>
      <c r="H8" s="57"/>
      <c r="I8" s="283"/>
      <c r="J8" s="283"/>
      <c r="K8" s="283"/>
      <c r="L8" s="10"/>
      <c r="M8" s="10"/>
      <c r="N8" s="10"/>
      <c r="O8" s="283"/>
      <c r="P8" s="10"/>
      <c r="Q8" s="175"/>
      <c r="R8" s="671" t="s">
        <v>332</v>
      </c>
      <c r="S8" s="672"/>
      <c r="T8" s="672"/>
      <c r="U8" s="672"/>
      <c r="V8" s="672"/>
      <c r="W8" s="672"/>
      <c r="X8" s="672"/>
      <c r="Y8" s="84"/>
      <c r="Z8" s="2"/>
      <c r="AA8" s="89"/>
      <c r="AB8" s="365"/>
      <c r="AC8" s="365"/>
      <c r="AD8" s="365"/>
      <c r="AE8" s="365"/>
      <c r="AF8" s="365"/>
      <c r="AG8" s="365"/>
      <c r="AH8" s="365"/>
      <c r="AI8" s="365"/>
      <c r="AJ8" s="365"/>
      <c r="AK8" s="365"/>
      <c r="AL8" s="365"/>
      <c r="AM8" s="365"/>
      <c r="AN8" s="365"/>
      <c r="AO8" s="41">
        <f>ROUND(L7*Z9,0)</f>
        <v>4048</v>
      </c>
      <c r="AP8" s="23"/>
    </row>
    <row r="9" spans="1:42" ht="16.5" customHeight="1">
      <c r="A9" s="14">
        <v>75</v>
      </c>
      <c r="B9" s="15">
        <v>1117</v>
      </c>
      <c r="C9" s="80" t="s">
        <v>1013</v>
      </c>
      <c r="D9" s="522"/>
      <c r="E9" s="511"/>
      <c r="F9" s="511"/>
      <c r="G9" s="512"/>
      <c r="H9" s="44"/>
      <c r="I9" s="25"/>
      <c r="J9" s="25"/>
      <c r="K9" s="25"/>
      <c r="L9" s="543"/>
      <c r="M9" s="543"/>
      <c r="N9" s="305"/>
      <c r="O9" s="25"/>
      <c r="P9" s="305"/>
      <c r="Q9" s="42"/>
      <c r="R9" s="618"/>
      <c r="S9" s="619"/>
      <c r="T9" s="619"/>
      <c r="U9" s="619"/>
      <c r="V9" s="619"/>
      <c r="W9" s="619"/>
      <c r="X9" s="619"/>
      <c r="Y9" s="25" t="s">
        <v>568</v>
      </c>
      <c r="Z9" s="574">
        <v>0.9</v>
      </c>
      <c r="AA9" s="575"/>
      <c r="AB9" s="365" t="s">
        <v>1488</v>
      </c>
      <c r="AC9" s="365"/>
      <c r="AD9" s="365"/>
      <c r="AE9" s="365"/>
      <c r="AF9" s="365"/>
      <c r="AG9" s="365"/>
      <c r="AH9" s="365"/>
      <c r="AI9" s="365"/>
      <c r="AJ9" s="365"/>
      <c r="AK9" s="365" t="s">
        <v>568</v>
      </c>
      <c r="AL9" s="530">
        <f>$AL$7</f>
        <v>0.7</v>
      </c>
      <c r="AM9" s="530"/>
      <c r="AN9" s="365"/>
      <c r="AO9" s="41">
        <f>ROUND(ROUND(L7*Z9,0)*AL9,0)</f>
        <v>2834</v>
      </c>
      <c r="AP9" s="23"/>
    </row>
    <row r="10" spans="1:42" ht="16.5" customHeight="1">
      <c r="A10" s="14">
        <v>75</v>
      </c>
      <c r="B10" s="15">
        <v>1121</v>
      </c>
      <c r="C10" s="80" t="s">
        <v>1014</v>
      </c>
      <c r="D10" s="522"/>
      <c r="E10" s="511"/>
      <c r="F10" s="511"/>
      <c r="G10" s="512"/>
      <c r="H10" s="43" t="s">
        <v>832</v>
      </c>
      <c r="I10" s="21"/>
      <c r="J10" s="21"/>
      <c r="K10" s="21"/>
      <c r="L10" s="2"/>
      <c r="M10" s="2"/>
      <c r="N10" s="2"/>
      <c r="O10" s="21"/>
      <c r="P10" s="2"/>
      <c r="Q10" s="173"/>
      <c r="R10" s="12"/>
      <c r="S10" s="283"/>
      <c r="T10" s="92"/>
      <c r="U10" s="92"/>
      <c r="V10" s="283"/>
      <c r="W10" s="12"/>
      <c r="X10" s="345"/>
      <c r="Y10" s="283"/>
      <c r="Z10" s="283"/>
      <c r="AA10" s="284"/>
      <c r="AB10" s="365"/>
      <c r="AC10" s="365"/>
      <c r="AD10" s="365"/>
      <c r="AE10" s="365"/>
      <c r="AF10" s="365"/>
      <c r="AG10" s="365"/>
      <c r="AH10" s="365"/>
      <c r="AI10" s="365"/>
      <c r="AJ10" s="365"/>
      <c r="AK10" s="365"/>
      <c r="AL10" s="365"/>
      <c r="AM10" s="365"/>
      <c r="AN10" s="365"/>
      <c r="AO10" s="41">
        <f>L11</f>
        <v>8047</v>
      </c>
      <c r="AP10" s="53"/>
    </row>
    <row r="11" spans="1:42" ht="16.5" customHeight="1">
      <c r="A11" s="14">
        <v>75</v>
      </c>
      <c r="B11" s="15">
        <v>1123</v>
      </c>
      <c r="C11" s="80" t="s">
        <v>1015</v>
      </c>
      <c r="D11" s="522"/>
      <c r="E11" s="511"/>
      <c r="F11" s="511"/>
      <c r="G11" s="512"/>
      <c r="H11" s="57"/>
      <c r="I11" s="283"/>
      <c r="J11" s="283"/>
      <c r="K11" s="283"/>
      <c r="L11" s="670">
        <v>8047</v>
      </c>
      <c r="M11" s="670"/>
      <c r="N11" s="10" t="s">
        <v>1249</v>
      </c>
      <c r="O11" s="283"/>
      <c r="P11" s="10"/>
      <c r="Q11" s="175"/>
      <c r="R11" s="33"/>
      <c r="S11" s="25"/>
      <c r="T11" s="93"/>
      <c r="U11" s="93"/>
      <c r="V11" s="25"/>
      <c r="W11" s="33"/>
      <c r="X11" s="345"/>
      <c r="Y11" s="25"/>
      <c r="Z11" s="25"/>
      <c r="AA11" s="54"/>
      <c r="AB11" s="365" t="s">
        <v>1488</v>
      </c>
      <c r="AC11" s="365"/>
      <c r="AD11" s="365"/>
      <c r="AE11" s="365"/>
      <c r="AF11" s="365"/>
      <c r="AG11" s="365"/>
      <c r="AH11" s="365"/>
      <c r="AI11" s="365"/>
      <c r="AJ11" s="365"/>
      <c r="AK11" s="365" t="s">
        <v>568</v>
      </c>
      <c r="AL11" s="530">
        <f>$AL$7</f>
        <v>0.7</v>
      </c>
      <c r="AM11" s="530"/>
      <c r="AN11" s="365"/>
      <c r="AO11" s="41">
        <f>ROUND(L11*AL11,0)</f>
        <v>5633</v>
      </c>
      <c r="AP11" s="53"/>
    </row>
    <row r="12" spans="1:42" ht="16.5" customHeight="1">
      <c r="A12" s="14">
        <v>75</v>
      </c>
      <c r="B12" s="15">
        <v>1125</v>
      </c>
      <c r="C12" s="80" t="s">
        <v>833</v>
      </c>
      <c r="D12" s="522"/>
      <c r="E12" s="511"/>
      <c r="F12" s="511"/>
      <c r="G12" s="512"/>
      <c r="H12" s="57"/>
      <c r="I12" s="283"/>
      <c r="J12" s="283"/>
      <c r="K12" s="283"/>
      <c r="L12" s="10"/>
      <c r="M12" s="10"/>
      <c r="N12" s="10"/>
      <c r="O12" s="283"/>
      <c r="P12" s="10"/>
      <c r="Q12" s="175"/>
      <c r="R12" s="671" t="s">
        <v>332</v>
      </c>
      <c r="S12" s="672"/>
      <c r="T12" s="672"/>
      <c r="U12" s="672"/>
      <c r="V12" s="672"/>
      <c r="W12" s="672"/>
      <c r="X12" s="672"/>
      <c r="Y12" s="84"/>
      <c r="Z12" s="2"/>
      <c r="AA12" s="89"/>
      <c r="AB12" s="365"/>
      <c r="AC12" s="365"/>
      <c r="AD12" s="365"/>
      <c r="AE12" s="365"/>
      <c r="AF12" s="365"/>
      <c r="AG12" s="365"/>
      <c r="AH12" s="365"/>
      <c r="AI12" s="365"/>
      <c r="AJ12" s="365"/>
      <c r="AK12" s="365"/>
      <c r="AL12" s="365"/>
      <c r="AM12" s="365"/>
      <c r="AN12" s="365"/>
      <c r="AO12" s="41">
        <f>ROUND(L11*Z13,0)</f>
        <v>7242</v>
      </c>
      <c r="AP12" s="53"/>
    </row>
    <row r="13" spans="1:42" ht="16.5" customHeight="1">
      <c r="A13" s="14">
        <v>75</v>
      </c>
      <c r="B13" s="15">
        <v>1127</v>
      </c>
      <c r="C13" s="80" t="s">
        <v>834</v>
      </c>
      <c r="D13" s="523"/>
      <c r="E13" s="513"/>
      <c r="F13" s="513"/>
      <c r="G13" s="514"/>
      <c r="H13" s="44"/>
      <c r="I13" s="25"/>
      <c r="J13" s="25"/>
      <c r="K13" s="25"/>
      <c r="L13" s="543"/>
      <c r="M13" s="543"/>
      <c r="N13" s="305"/>
      <c r="O13" s="25"/>
      <c r="P13" s="305"/>
      <c r="Q13" s="42"/>
      <c r="R13" s="618"/>
      <c r="S13" s="619"/>
      <c r="T13" s="619"/>
      <c r="U13" s="619"/>
      <c r="V13" s="619"/>
      <c r="W13" s="619"/>
      <c r="X13" s="619"/>
      <c r="Y13" s="25" t="s">
        <v>568</v>
      </c>
      <c r="Z13" s="574">
        <f>$Z$9</f>
        <v>0.9</v>
      </c>
      <c r="AA13" s="575"/>
      <c r="AB13" s="365" t="s">
        <v>1488</v>
      </c>
      <c r="AC13" s="365"/>
      <c r="AD13" s="365"/>
      <c r="AE13" s="365"/>
      <c r="AF13" s="365"/>
      <c r="AG13" s="365"/>
      <c r="AH13" s="365"/>
      <c r="AI13" s="365"/>
      <c r="AJ13" s="365"/>
      <c r="AK13" s="365" t="s">
        <v>568</v>
      </c>
      <c r="AL13" s="530">
        <f>$AL$7</f>
        <v>0.7</v>
      </c>
      <c r="AM13" s="530"/>
      <c r="AN13" s="365"/>
      <c r="AO13" s="41">
        <f>ROUND(ROUND(L11*Z13,0)*AL13,0)</f>
        <v>5069</v>
      </c>
      <c r="AP13" s="53"/>
    </row>
    <row r="14" spans="1:42" ht="16.5" customHeight="1">
      <c r="A14" s="14">
        <v>75</v>
      </c>
      <c r="B14" s="14">
        <v>6300</v>
      </c>
      <c r="C14" s="16" t="s">
        <v>1247</v>
      </c>
      <c r="D14" s="306" t="s">
        <v>1341</v>
      </c>
      <c r="E14" s="307"/>
      <c r="F14" s="307"/>
      <c r="G14" s="307"/>
      <c r="H14" s="307"/>
      <c r="I14" s="307"/>
      <c r="J14" s="307"/>
      <c r="K14" s="307"/>
      <c r="L14" s="307"/>
      <c r="M14" s="529">
        <v>30</v>
      </c>
      <c r="N14" s="529"/>
      <c r="O14" s="307" t="s">
        <v>954</v>
      </c>
      <c r="P14" s="307"/>
      <c r="Q14" s="51"/>
      <c r="R14" s="307"/>
      <c r="S14" s="307"/>
      <c r="T14" s="307"/>
      <c r="U14" s="307"/>
      <c r="V14" s="365"/>
      <c r="W14" s="40"/>
      <c r="X14" s="40"/>
      <c r="Y14" s="40"/>
      <c r="Z14" s="40"/>
      <c r="AA14" s="40"/>
      <c r="AB14" s="40"/>
      <c r="AC14" s="40"/>
      <c r="AD14" s="353"/>
      <c r="AE14" s="353"/>
      <c r="AF14" s="353"/>
      <c r="AG14" s="353"/>
      <c r="AH14" s="353"/>
      <c r="AI14" s="365"/>
      <c r="AJ14" s="396"/>
      <c r="AK14" s="396"/>
      <c r="AL14" s="365"/>
      <c r="AM14" s="365"/>
      <c r="AN14" s="365"/>
      <c r="AO14" s="41">
        <f>M14</f>
        <v>30</v>
      </c>
      <c r="AP14" s="122" t="s">
        <v>1333</v>
      </c>
    </row>
    <row r="15" spans="1:42" ht="16.5" customHeight="1">
      <c r="A15" s="14">
        <v>75</v>
      </c>
      <c r="B15" s="14">
        <v>6139</v>
      </c>
      <c r="C15" s="63" t="s">
        <v>1400</v>
      </c>
      <c r="D15" s="306" t="s">
        <v>1450</v>
      </c>
      <c r="E15" s="307"/>
      <c r="F15" s="307"/>
      <c r="G15" s="307"/>
      <c r="H15" s="365"/>
      <c r="I15" s="365"/>
      <c r="J15" s="365"/>
      <c r="K15" s="365"/>
      <c r="L15" s="365"/>
      <c r="M15" s="307"/>
      <c r="N15" s="365"/>
      <c r="O15" s="365"/>
      <c r="P15" s="365"/>
      <c r="Q15" s="365"/>
      <c r="R15" s="307"/>
      <c r="S15" s="307"/>
      <c r="T15" s="307"/>
      <c r="U15" s="307"/>
      <c r="V15" s="307"/>
      <c r="W15" s="365"/>
      <c r="X15" s="307"/>
      <c r="Y15" s="307"/>
      <c r="Z15" s="307"/>
      <c r="AA15" s="365"/>
      <c r="AB15" s="365"/>
      <c r="AC15" s="365"/>
      <c r="AD15" s="365"/>
      <c r="AE15" s="307"/>
      <c r="AF15" s="365"/>
      <c r="AG15" s="40"/>
      <c r="AH15" s="529">
        <v>500</v>
      </c>
      <c r="AI15" s="529"/>
      <c r="AJ15" s="307" t="s">
        <v>954</v>
      </c>
      <c r="AK15" s="365"/>
      <c r="AL15" s="365"/>
      <c r="AM15" s="365"/>
      <c r="AN15" s="88"/>
      <c r="AO15" s="41">
        <f>AH15</f>
        <v>500</v>
      </c>
      <c r="AP15" s="29" t="s">
        <v>1957</v>
      </c>
    </row>
    <row r="16" spans="1:42" ht="16.5" customHeight="1">
      <c r="A16" s="14">
        <v>75</v>
      </c>
      <c r="B16" s="14">
        <v>6101</v>
      </c>
      <c r="C16" s="63" t="s">
        <v>1161</v>
      </c>
      <c r="D16" s="17" t="s">
        <v>835</v>
      </c>
      <c r="E16" s="116"/>
      <c r="F16" s="18"/>
      <c r="G16" s="18"/>
      <c r="H16" s="18"/>
      <c r="I16" s="2"/>
      <c r="J16" s="2"/>
      <c r="K16" s="2"/>
      <c r="L16" s="2"/>
      <c r="M16" s="306" t="s">
        <v>435</v>
      </c>
      <c r="N16" s="307"/>
      <c r="O16" s="365"/>
      <c r="P16" s="365"/>
      <c r="Q16" s="365"/>
      <c r="R16" s="307"/>
      <c r="S16" s="307"/>
      <c r="T16" s="307"/>
      <c r="U16" s="365"/>
      <c r="V16" s="307"/>
      <c r="W16" s="365"/>
      <c r="X16" s="307"/>
      <c r="Y16" s="307"/>
      <c r="Z16" s="307"/>
      <c r="AA16" s="365"/>
      <c r="AB16" s="365"/>
      <c r="AC16" s="365"/>
      <c r="AD16" s="365"/>
      <c r="AE16" s="307"/>
      <c r="AF16" s="365"/>
      <c r="AG16" s="40"/>
      <c r="AH16" s="529">
        <v>500</v>
      </c>
      <c r="AI16" s="529"/>
      <c r="AJ16" s="307" t="s">
        <v>954</v>
      </c>
      <c r="AK16" s="365"/>
      <c r="AL16" s="365"/>
      <c r="AM16" s="365"/>
      <c r="AN16" s="88"/>
      <c r="AO16" s="41">
        <f>AH16</f>
        <v>500</v>
      </c>
      <c r="AP16" s="23"/>
    </row>
    <row r="17" spans="1:42" ht="16.5" customHeight="1">
      <c r="A17" s="14">
        <v>75</v>
      </c>
      <c r="B17" s="14">
        <v>6102</v>
      </c>
      <c r="C17" s="63" t="s">
        <v>1162</v>
      </c>
      <c r="D17" s="404"/>
      <c r="E17" s="30"/>
      <c r="F17" s="405"/>
      <c r="G17" s="405"/>
      <c r="H17" s="405"/>
      <c r="I17" s="10"/>
      <c r="J17" s="10"/>
      <c r="K17" s="10"/>
      <c r="L17" s="10"/>
      <c r="M17" s="306" t="s">
        <v>436</v>
      </c>
      <c r="N17" s="307"/>
      <c r="O17" s="365"/>
      <c r="P17" s="365"/>
      <c r="Q17" s="365"/>
      <c r="R17" s="307"/>
      <c r="S17" s="307"/>
      <c r="T17" s="307"/>
      <c r="U17" s="365"/>
      <c r="V17" s="307"/>
      <c r="W17" s="365"/>
      <c r="X17" s="307"/>
      <c r="Y17" s="307"/>
      <c r="Z17" s="307"/>
      <c r="AA17" s="365"/>
      <c r="AB17" s="365"/>
      <c r="AC17" s="365"/>
      <c r="AD17" s="365"/>
      <c r="AE17" s="307"/>
      <c r="AF17" s="365"/>
      <c r="AG17" s="40"/>
      <c r="AH17" s="529">
        <v>350</v>
      </c>
      <c r="AI17" s="529"/>
      <c r="AJ17" s="307" t="s">
        <v>954</v>
      </c>
      <c r="AK17" s="365"/>
      <c r="AL17" s="365"/>
      <c r="AM17" s="365"/>
      <c r="AN17" s="88"/>
      <c r="AO17" s="41">
        <f>AH17</f>
        <v>350</v>
      </c>
      <c r="AP17" s="23"/>
    </row>
    <row r="18" spans="1:42" ht="16.5" customHeight="1">
      <c r="A18" s="14">
        <v>75</v>
      </c>
      <c r="B18" s="14">
        <v>6103</v>
      </c>
      <c r="C18" s="63" t="s">
        <v>1163</v>
      </c>
      <c r="D18" s="304"/>
      <c r="E18" s="305"/>
      <c r="F18" s="305"/>
      <c r="G18" s="305"/>
      <c r="H18" s="25"/>
      <c r="I18" s="25"/>
      <c r="J18" s="25"/>
      <c r="K18" s="25"/>
      <c r="L18" s="25"/>
      <c r="M18" s="306" t="s">
        <v>437</v>
      </c>
      <c r="N18" s="365"/>
      <c r="O18" s="365"/>
      <c r="P18" s="365"/>
      <c r="Q18" s="365"/>
      <c r="R18" s="307"/>
      <c r="S18" s="307"/>
      <c r="T18" s="307"/>
      <c r="U18" s="307"/>
      <c r="V18" s="307"/>
      <c r="W18" s="365"/>
      <c r="X18" s="307"/>
      <c r="Y18" s="307"/>
      <c r="Z18" s="307"/>
      <c r="AA18" s="365"/>
      <c r="AB18" s="365"/>
      <c r="AC18" s="365"/>
      <c r="AD18" s="365"/>
      <c r="AE18" s="307"/>
      <c r="AF18" s="365"/>
      <c r="AG18" s="40"/>
      <c r="AH18" s="529">
        <v>350</v>
      </c>
      <c r="AI18" s="529"/>
      <c r="AJ18" s="307" t="s">
        <v>954</v>
      </c>
      <c r="AK18" s="365"/>
      <c r="AL18" s="365"/>
      <c r="AM18" s="365"/>
      <c r="AN18" s="88"/>
      <c r="AO18" s="41">
        <f>AH18</f>
        <v>350</v>
      </c>
      <c r="AP18" s="23"/>
    </row>
    <row r="19" spans="1:42" ht="16.5" customHeight="1">
      <c r="A19" s="14">
        <v>75</v>
      </c>
      <c r="B19" s="14">
        <v>6104</v>
      </c>
      <c r="C19" s="63" t="s">
        <v>201</v>
      </c>
      <c r="D19" s="20" t="s">
        <v>343</v>
      </c>
      <c r="E19" s="2"/>
      <c r="F19" s="2"/>
      <c r="G19" s="2"/>
      <c r="H19" s="2"/>
      <c r="I19" s="2"/>
      <c r="J19" s="2"/>
      <c r="K19" s="2"/>
      <c r="L19" s="2"/>
      <c r="M19" s="306" t="s">
        <v>1780</v>
      </c>
      <c r="N19" s="307"/>
      <c r="O19" s="365"/>
      <c r="P19" s="365"/>
      <c r="Q19" s="365"/>
      <c r="R19" s="307"/>
      <c r="S19" s="307"/>
      <c r="T19" s="307"/>
      <c r="U19" s="365"/>
      <c r="V19" s="307"/>
      <c r="W19" s="365"/>
      <c r="X19" s="307"/>
      <c r="Y19" s="307"/>
      <c r="Z19" s="307"/>
      <c r="AA19" s="307"/>
      <c r="AB19" s="307"/>
      <c r="AC19" s="365"/>
      <c r="AD19" s="365"/>
      <c r="AE19" s="365"/>
      <c r="AF19" s="365"/>
      <c r="AG19" s="307"/>
      <c r="AH19" s="40" t="s">
        <v>1008</v>
      </c>
      <c r="AI19" s="365" t="s">
        <v>576</v>
      </c>
      <c r="AJ19" s="365"/>
      <c r="AK19" s="353"/>
      <c r="AL19" s="307" t="s">
        <v>2301</v>
      </c>
      <c r="AM19" s="307"/>
      <c r="AN19" s="88"/>
      <c r="AO19" s="41"/>
      <c r="AP19" s="23"/>
    </row>
    <row r="20" spans="1:42" ht="16.5" customHeight="1">
      <c r="A20" s="14">
        <v>75</v>
      </c>
      <c r="B20" s="14">
        <v>6106</v>
      </c>
      <c r="C20" s="63" t="s">
        <v>836</v>
      </c>
      <c r="D20" s="28"/>
      <c r="E20" s="10"/>
      <c r="F20" s="10"/>
      <c r="G20" s="10"/>
      <c r="H20" s="10"/>
      <c r="I20" s="10"/>
      <c r="J20" s="10"/>
      <c r="K20" s="10"/>
      <c r="L20" s="10"/>
      <c r="M20" s="306" t="s">
        <v>1781</v>
      </c>
      <c r="N20" s="307"/>
      <c r="O20" s="365"/>
      <c r="P20" s="365"/>
      <c r="Q20" s="365"/>
      <c r="R20" s="307"/>
      <c r="S20" s="307"/>
      <c r="T20" s="307"/>
      <c r="U20" s="365"/>
      <c r="V20" s="307"/>
      <c r="W20" s="365"/>
      <c r="X20" s="307"/>
      <c r="Y20" s="307"/>
      <c r="Z20" s="307"/>
      <c r="AA20" s="307"/>
      <c r="AB20" s="307"/>
      <c r="AC20" s="365"/>
      <c r="AD20" s="365"/>
      <c r="AE20" s="365"/>
      <c r="AF20" s="365"/>
      <c r="AG20" s="307"/>
      <c r="AH20" s="40" t="s">
        <v>1190</v>
      </c>
      <c r="AI20" s="40"/>
      <c r="AJ20" s="539">
        <v>0.9</v>
      </c>
      <c r="AK20" s="540"/>
      <c r="AL20" s="307" t="s">
        <v>2301</v>
      </c>
      <c r="AM20" s="307"/>
      <c r="AN20" s="88"/>
      <c r="AO20" s="41"/>
      <c r="AP20" s="23"/>
    </row>
    <row r="21" spans="1:42" ht="16.5" customHeight="1">
      <c r="A21" s="14">
        <v>75</v>
      </c>
      <c r="B21" s="14">
        <v>6108</v>
      </c>
      <c r="C21" s="63" t="s">
        <v>837</v>
      </c>
      <c r="D21" s="304"/>
      <c r="E21" s="305"/>
      <c r="F21" s="305"/>
      <c r="G21" s="305"/>
      <c r="H21" s="305"/>
      <c r="I21" s="305"/>
      <c r="J21" s="305"/>
      <c r="K21" s="305"/>
      <c r="L21" s="305"/>
      <c r="M21" s="306" t="s">
        <v>1782</v>
      </c>
      <c r="N21" s="307"/>
      <c r="O21" s="365"/>
      <c r="P21" s="365"/>
      <c r="Q21" s="365"/>
      <c r="R21" s="307"/>
      <c r="S21" s="307"/>
      <c r="T21" s="307"/>
      <c r="U21" s="307"/>
      <c r="V21" s="307"/>
      <c r="W21" s="365"/>
      <c r="X21" s="307"/>
      <c r="Y21" s="307"/>
      <c r="Z21" s="307"/>
      <c r="AA21" s="307"/>
      <c r="AB21" s="307"/>
      <c r="AC21" s="365"/>
      <c r="AD21" s="365"/>
      <c r="AE21" s="365"/>
      <c r="AF21" s="365"/>
      <c r="AG21" s="307"/>
      <c r="AH21" s="40" t="s">
        <v>1190</v>
      </c>
      <c r="AI21" s="40"/>
      <c r="AJ21" s="539">
        <v>0.8</v>
      </c>
      <c r="AK21" s="540"/>
      <c r="AL21" s="307" t="s">
        <v>2301</v>
      </c>
      <c r="AM21" s="307"/>
      <c r="AN21" s="88"/>
      <c r="AO21" s="41"/>
      <c r="AP21" s="35"/>
    </row>
    <row r="22" ht="16.5" customHeight="1"/>
    <row r="23" spans="1:2" ht="17.25">
      <c r="A23" s="76"/>
      <c r="B23" s="76" t="s">
        <v>1342</v>
      </c>
    </row>
    <row r="25" spans="1:42" ht="16.5" customHeight="1">
      <c r="A25" s="3" t="s">
        <v>345</v>
      </c>
      <c r="B25" s="411"/>
      <c r="C25" s="107" t="s">
        <v>346</v>
      </c>
      <c r="D25" s="108"/>
      <c r="E25" s="2"/>
      <c r="F25" s="2"/>
      <c r="G25" s="2"/>
      <c r="H25" s="2"/>
      <c r="I25" s="2"/>
      <c r="J25" s="2"/>
      <c r="K25" s="2"/>
      <c r="L25" s="2"/>
      <c r="M25" s="5"/>
      <c r="N25" s="2"/>
      <c r="O25" s="2"/>
      <c r="P25" s="2"/>
      <c r="Q25" s="2"/>
      <c r="R25" s="2"/>
      <c r="S25" s="2"/>
      <c r="T25" s="5" t="s">
        <v>347</v>
      </c>
      <c r="U25" s="2"/>
      <c r="V25" s="2"/>
      <c r="W25" s="2"/>
      <c r="X25" s="2"/>
      <c r="Y25" s="2"/>
      <c r="Z25" s="2"/>
      <c r="AA25" s="2"/>
      <c r="AB25" s="2"/>
      <c r="AC25" s="2"/>
      <c r="AD25" s="2"/>
      <c r="AE25" s="2"/>
      <c r="AF25" s="2"/>
      <c r="AG25" s="2"/>
      <c r="AH25" s="2"/>
      <c r="AI25" s="2"/>
      <c r="AJ25" s="2"/>
      <c r="AK25" s="2"/>
      <c r="AL25" s="2"/>
      <c r="AM25" s="2"/>
      <c r="AN25" s="2"/>
      <c r="AO25" s="78" t="s">
        <v>526</v>
      </c>
      <c r="AP25" s="78" t="s">
        <v>527</v>
      </c>
    </row>
    <row r="26" spans="1:42" ht="16.5" customHeight="1">
      <c r="A26" s="7" t="s">
        <v>348</v>
      </c>
      <c r="B26" s="8" t="s">
        <v>349</v>
      </c>
      <c r="C26" s="412"/>
      <c r="D26" s="413"/>
      <c r="E26" s="305"/>
      <c r="F26" s="305"/>
      <c r="G26" s="305"/>
      <c r="H26" s="305"/>
      <c r="I26" s="305"/>
      <c r="J26" s="305"/>
      <c r="K26" s="305"/>
      <c r="L26" s="305"/>
      <c r="M26" s="305"/>
      <c r="N26" s="305"/>
      <c r="O26" s="305"/>
      <c r="P26" s="305"/>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79" t="s">
        <v>1248</v>
      </c>
      <c r="AP26" s="79" t="s">
        <v>1249</v>
      </c>
    </row>
    <row r="27" spans="1:42" ht="16.5" customHeight="1">
      <c r="A27" s="14">
        <v>75</v>
      </c>
      <c r="B27" s="15">
        <v>8011</v>
      </c>
      <c r="C27" s="80" t="s">
        <v>838</v>
      </c>
      <c r="D27" s="521" t="s">
        <v>1245</v>
      </c>
      <c r="E27" s="509"/>
      <c r="F27" s="509"/>
      <c r="G27" s="510"/>
      <c r="H27" s="43" t="s">
        <v>1246</v>
      </c>
      <c r="I27" s="21"/>
      <c r="J27" s="21"/>
      <c r="K27" s="2"/>
      <c r="L27" s="2"/>
      <c r="M27" s="2"/>
      <c r="N27" s="21"/>
      <c r="O27" s="89"/>
      <c r="P27" s="45"/>
      <c r="Q27" s="21"/>
      <c r="R27" s="84"/>
      <c r="S27" s="84"/>
      <c r="T27" s="21"/>
      <c r="U27" s="89"/>
      <c r="V27" s="21"/>
      <c r="W27" s="21"/>
      <c r="X27" s="171"/>
      <c r="Y27" s="21"/>
      <c r="Z27" s="21"/>
      <c r="AA27" s="343"/>
      <c r="AB27" s="21"/>
      <c r="AC27" s="171"/>
      <c r="AD27" s="257"/>
      <c r="AE27" s="364"/>
      <c r="AF27" s="365"/>
      <c r="AG27" s="365"/>
      <c r="AH27" s="365"/>
      <c r="AI27" s="365"/>
      <c r="AJ27" s="365"/>
      <c r="AK27" s="365"/>
      <c r="AL27" s="365"/>
      <c r="AM27" s="365"/>
      <c r="AN27" s="212"/>
      <c r="AO27" s="41">
        <f>ROUND(K28*T31,0)</f>
        <v>3149</v>
      </c>
      <c r="AP27" s="29" t="s">
        <v>1957</v>
      </c>
    </row>
    <row r="28" spans="1:42" ht="16.5" customHeight="1">
      <c r="A28" s="14">
        <v>75</v>
      </c>
      <c r="B28" s="15">
        <v>8013</v>
      </c>
      <c r="C28" s="80" t="s">
        <v>839</v>
      </c>
      <c r="D28" s="522"/>
      <c r="E28" s="511"/>
      <c r="F28" s="511"/>
      <c r="G28" s="512"/>
      <c r="H28" s="57"/>
      <c r="I28" s="283"/>
      <c r="J28" s="283"/>
      <c r="K28" s="670">
        <f>$L$7</f>
        <v>4498</v>
      </c>
      <c r="L28" s="670"/>
      <c r="M28" s="10" t="s">
        <v>1249</v>
      </c>
      <c r="N28" s="283"/>
      <c r="O28" s="284"/>
      <c r="P28" s="404"/>
      <c r="Q28" s="283"/>
      <c r="R28" s="92"/>
      <c r="S28" s="92"/>
      <c r="T28" s="283"/>
      <c r="U28" s="284"/>
      <c r="V28" s="283"/>
      <c r="W28" s="283"/>
      <c r="X28" s="275"/>
      <c r="Y28" s="283"/>
      <c r="Z28" s="283"/>
      <c r="AA28" s="345"/>
      <c r="AB28" s="283"/>
      <c r="AC28" s="275"/>
      <c r="AD28" s="276"/>
      <c r="AE28" s="603" t="s">
        <v>1488</v>
      </c>
      <c r="AF28" s="604"/>
      <c r="AG28" s="604"/>
      <c r="AH28" s="604"/>
      <c r="AI28" s="604"/>
      <c r="AJ28" s="604"/>
      <c r="AK28" s="604"/>
      <c r="AL28" s="365" t="s">
        <v>568</v>
      </c>
      <c r="AM28" s="530">
        <f>$AL$7</f>
        <v>0.7</v>
      </c>
      <c r="AN28" s="530"/>
      <c r="AO28" s="41">
        <f>ROUND(ROUND(K28*$T$31,0)*AM28,0)</f>
        <v>2204</v>
      </c>
      <c r="AP28" s="23"/>
    </row>
    <row r="29" spans="1:42" ht="16.5" customHeight="1">
      <c r="A29" s="14">
        <v>75</v>
      </c>
      <c r="B29" s="15">
        <v>8015</v>
      </c>
      <c r="C29" s="80" t="s">
        <v>840</v>
      </c>
      <c r="D29" s="522"/>
      <c r="E29" s="511"/>
      <c r="F29" s="511"/>
      <c r="G29" s="512"/>
      <c r="H29" s="57"/>
      <c r="I29" s="283"/>
      <c r="J29" s="283"/>
      <c r="K29" s="10"/>
      <c r="L29" s="10"/>
      <c r="M29" s="10"/>
      <c r="N29" s="283"/>
      <c r="O29" s="284"/>
      <c r="P29" s="673" t="s">
        <v>1136</v>
      </c>
      <c r="Q29" s="674"/>
      <c r="R29" s="674"/>
      <c r="S29" s="674"/>
      <c r="T29" s="674"/>
      <c r="U29" s="675"/>
      <c r="V29" s="671" t="s">
        <v>332</v>
      </c>
      <c r="W29" s="672"/>
      <c r="X29" s="672"/>
      <c r="Y29" s="672"/>
      <c r="Z29" s="672"/>
      <c r="AA29" s="672"/>
      <c r="AB29" s="21"/>
      <c r="AC29" s="343"/>
      <c r="AD29" s="257"/>
      <c r="AE29" s="364"/>
      <c r="AF29" s="365"/>
      <c r="AG29" s="365"/>
      <c r="AH29" s="365"/>
      <c r="AI29" s="365"/>
      <c r="AJ29" s="365"/>
      <c r="AK29" s="365"/>
      <c r="AL29" s="365"/>
      <c r="AM29" s="365"/>
      <c r="AN29" s="212"/>
      <c r="AO29" s="41">
        <f>ROUND(ROUND(K28*$T$31,0)*AC30,0)</f>
        <v>2834</v>
      </c>
      <c r="AP29" s="23"/>
    </row>
    <row r="30" spans="1:42" ht="16.5" customHeight="1">
      <c r="A30" s="14">
        <v>75</v>
      </c>
      <c r="B30" s="15">
        <v>8017</v>
      </c>
      <c r="C30" s="80" t="s">
        <v>841</v>
      </c>
      <c r="D30" s="522"/>
      <c r="E30" s="511"/>
      <c r="F30" s="511"/>
      <c r="G30" s="512"/>
      <c r="H30" s="44"/>
      <c r="I30" s="25"/>
      <c r="J30" s="25"/>
      <c r="K30" s="543"/>
      <c r="L30" s="543"/>
      <c r="M30" s="305"/>
      <c r="N30" s="25"/>
      <c r="O30" s="54"/>
      <c r="P30" s="404"/>
      <c r="Q30" s="345"/>
      <c r="R30" s="92"/>
      <c r="S30" s="420"/>
      <c r="T30" s="420"/>
      <c r="U30" s="421"/>
      <c r="V30" s="618"/>
      <c r="W30" s="619"/>
      <c r="X30" s="619"/>
      <c r="Y30" s="619"/>
      <c r="Z30" s="619"/>
      <c r="AA30" s="619"/>
      <c r="AB30" s="25" t="s">
        <v>758</v>
      </c>
      <c r="AC30" s="574">
        <f>$Z$9</f>
        <v>0.9</v>
      </c>
      <c r="AD30" s="575"/>
      <c r="AE30" s="603" t="s">
        <v>1488</v>
      </c>
      <c r="AF30" s="553"/>
      <c r="AG30" s="553"/>
      <c r="AH30" s="553"/>
      <c r="AI30" s="553"/>
      <c r="AJ30" s="553"/>
      <c r="AK30" s="553"/>
      <c r="AL30" s="365" t="s">
        <v>568</v>
      </c>
      <c r="AM30" s="530">
        <f>$AL$7</f>
        <v>0.7</v>
      </c>
      <c r="AN30" s="530"/>
      <c r="AO30" s="41">
        <f>ROUND(ROUND(ROUND(K28*$T$31,0)*AC30,0)*AM30,0)</f>
        <v>1984</v>
      </c>
      <c r="AP30" s="23"/>
    </row>
    <row r="31" spans="1:42" ht="16.5" customHeight="1">
      <c r="A31" s="14">
        <v>75</v>
      </c>
      <c r="B31" s="15">
        <v>8021</v>
      </c>
      <c r="C31" s="80" t="s">
        <v>842</v>
      </c>
      <c r="D31" s="522"/>
      <c r="E31" s="511"/>
      <c r="F31" s="511"/>
      <c r="G31" s="512"/>
      <c r="H31" s="43" t="s">
        <v>832</v>
      </c>
      <c r="I31" s="21"/>
      <c r="J31" s="21"/>
      <c r="K31" s="2"/>
      <c r="L31" s="2"/>
      <c r="M31" s="2"/>
      <c r="N31" s="2"/>
      <c r="O31" s="19"/>
      <c r="P31" s="159"/>
      <c r="Q31" s="283"/>
      <c r="R31" s="12"/>
      <c r="S31" s="13" t="s">
        <v>568</v>
      </c>
      <c r="T31" s="583">
        <v>0.7</v>
      </c>
      <c r="U31" s="584"/>
      <c r="V31" s="57"/>
      <c r="W31" s="283"/>
      <c r="X31" s="13"/>
      <c r="Y31" s="283"/>
      <c r="Z31" s="283"/>
      <c r="AA31" s="345"/>
      <c r="AB31" s="283"/>
      <c r="AC31" s="10"/>
      <c r="AD31" s="24"/>
      <c r="AE31" s="365"/>
      <c r="AF31" s="365"/>
      <c r="AG31" s="365"/>
      <c r="AH31" s="365"/>
      <c r="AI31" s="365"/>
      <c r="AJ31" s="365"/>
      <c r="AK31" s="365"/>
      <c r="AL31" s="365"/>
      <c r="AM31" s="365"/>
      <c r="AN31" s="365"/>
      <c r="AO31" s="41">
        <f>ROUND(K32*T31,0)</f>
        <v>5633</v>
      </c>
      <c r="AP31" s="53"/>
    </row>
    <row r="32" spans="1:42" ht="16.5" customHeight="1">
      <c r="A32" s="14">
        <v>75</v>
      </c>
      <c r="B32" s="15">
        <v>8023</v>
      </c>
      <c r="C32" s="80" t="s">
        <v>843</v>
      </c>
      <c r="D32" s="522"/>
      <c r="E32" s="511"/>
      <c r="F32" s="511"/>
      <c r="G32" s="512"/>
      <c r="H32" s="57"/>
      <c r="I32" s="283"/>
      <c r="J32" s="283"/>
      <c r="K32" s="670">
        <f>$L$11</f>
        <v>8047</v>
      </c>
      <c r="L32" s="670"/>
      <c r="M32" s="10" t="s">
        <v>1249</v>
      </c>
      <c r="N32" s="283"/>
      <c r="O32" s="24"/>
      <c r="P32" s="159"/>
      <c r="Q32" s="283"/>
      <c r="R32" s="12"/>
      <c r="S32" s="12"/>
      <c r="T32" s="283"/>
      <c r="U32" s="284"/>
      <c r="V32" s="57"/>
      <c r="W32" s="283"/>
      <c r="X32" s="92"/>
      <c r="Y32" s="283"/>
      <c r="Z32" s="283"/>
      <c r="AA32" s="345"/>
      <c r="AB32" s="283"/>
      <c r="AC32" s="92"/>
      <c r="AD32" s="284"/>
      <c r="AE32" s="603" t="s">
        <v>1488</v>
      </c>
      <c r="AF32" s="604"/>
      <c r="AG32" s="604"/>
      <c r="AH32" s="604"/>
      <c r="AI32" s="604"/>
      <c r="AJ32" s="604"/>
      <c r="AK32" s="604"/>
      <c r="AL32" s="365" t="s">
        <v>568</v>
      </c>
      <c r="AM32" s="530">
        <f>$AL$7</f>
        <v>0.7</v>
      </c>
      <c r="AN32" s="530"/>
      <c r="AO32" s="41">
        <f>ROUND(ROUND(K32*$T$31,0)*AM32,0)</f>
        <v>3943</v>
      </c>
      <c r="AP32" s="53"/>
    </row>
    <row r="33" spans="1:42" ht="16.5" customHeight="1">
      <c r="A33" s="14">
        <v>75</v>
      </c>
      <c r="B33" s="15">
        <v>8025</v>
      </c>
      <c r="C33" s="80" t="s">
        <v>844</v>
      </c>
      <c r="D33" s="522"/>
      <c r="E33" s="511"/>
      <c r="F33" s="511"/>
      <c r="G33" s="512"/>
      <c r="H33" s="57"/>
      <c r="I33" s="283"/>
      <c r="J33" s="283"/>
      <c r="K33" s="10"/>
      <c r="L33" s="10"/>
      <c r="M33" s="10"/>
      <c r="N33" s="283"/>
      <c r="O33" s="284"/>
      <c r="P33" s="404"/>
      <c r="Q33" s="345"/>
      <c r="R33" s="92"/>
      <c r="S33" s="13"/>
      <c r="T33" s="583"/>
      <c r="U33" s="584"/>
      <c r="V33" s="671" t="s">
        <v>332</v>
      </c>
      <c r="W33" s="672"/>
      <c r="X33" s="672"/>
      <c r="Y33" s="672"/>
      <c r="Z33" s="672"/>
      <c r="AA33" s="672"/>
      <c r="AB33" s="21"/>
      <c r="AC33" s="343"/>
      <c r="AD33" s="257"/>
      <c r="AE33" s="364"/>
      <c r="AF33" s="365"/>
      <c r="AG33" s="365"/>
      <c r="AH33" s="365"/>
      <c r="AI33" s="365"/>
      <c r="AJ33" s="365"/>
      <c r="AK33" s="365"/>
      <c r="AL33" s="365"/>
      <c r="AM33" s="365"/>
      <c r="AN33" s="212"/>
      <c r="AO33" s="41">
        <f>ROUND(ROUND(K32*$T$31,0)*AC34,0)</f>
        <v>5070</v>
      </c>
      <c r="AP33" s="23"/>
    </row>
    <row r="34" spans="1:42" ht="16.5" customHeight="1">
      <c r="A34" s="14">
        <v>75</v>
      </c>
      <c r="B34" s="15">
        <v>8027</v>
      </c>
      <c r="C34" s="80" t="s">
        <v>845</v>
      </c>
      <c r="D34" s="523"/>
      <c r="E34" s="513"/>
      <c r="F34" s="513"/>
      <c r="G34" s="514"/>
      <c r="H34" s="44"/>
      <c r="I34" s="25"/>
      <c r="J34" s="25"/>
      <c r="K34" s="543"/>
      <c r="L34" s="543"/>
      <c r="M34" s="305"/>
      <c r="N34" s="25"/>
      <c r="O34" s="54"/>
      <c r="P34" s="310"/>
      <c r="Q34" s="347"/>
      <c r="R34" s="93"/>
      <c r="S34" s="93"/>
      <c r="T34" s="25"/>
      <c r="U34" s="54"/>
      <c r="V34" s="618"/>
      <c r="W34" s="619"/>
      <c r="X34" s="619"/>
      <c r="Y34" s="619"/>
      <c r="Z34" s="619"/>
      <c r="AA34" s="619"/>
      <c r="AB34" s="25" t="s">
        <v>568</v>
      </c>
      <c r="AC34" s="574">
        <f>$Z$9</f>
        <v>0.9</v>
      </c>
      <c r="AD34" s="575"/>
      <c r="AE34" s="603" t="s">
        <v>1488</v>
      </c>
      <c r="AF34" s="553"/>
      <c r="AG34" s="553"/>
      <c r="AH34" s="553"/>
      <c r="AI34" s="553"/>
      <c r="AJ34" s="553"/>
      <c r="AK34" s="553"/>
      <c r="AL34" s="365" t="s">
        <v>568</v>
      </c>
      <c r="AM34" s="530">
        <f>$AL$7</f>
        <v>0.7</v>
      </c>
      <c r="AN34" s="530"/>
      <c r="AO34" s="41">
        <f>ROUND(ROUND(ROUND(K32*$T$31,0)*AC34,0)*AM34,0)</f>
        <v>3549</v>
      </c>
      <c r="AP34" s="35"/>
    </row>
    <row r="35" ht="16.5" customHeight="1"/>
    <row r="36" spans="1:2" ht="17.25">
      <c r="A36" s="76"/>
      <c r="B36" s="76" t="s">
        <v>1463</v>
      </c>
    </row>
    <row r="38" spans="1:42" ht="16.5" customHeight="1">
      <c r="A38" s="3" t="s">
        <v>345</v>
      </c>
      <c r="B38" s="411"/>
      <c r="C38" s="107" t="s">
        <v>346</v>
      </c>
      <c r="D38" s="108"/>
      <c r="E38" s="2"/>
      <c r="F38" s="2"/>
      <c r="G38" s="2"/>
      <c r="H38" s="2"/>
      <c r="I38" s="2"/>
      <c r="J38" s="2"/>
      <c r="K38" s="2"/>
      <c r="L38" s="2"/>
      <c r="M38" s="5"/>
      <c r="N38" s="2"/>
      <c r="O38" s="2"/>
      <c r="P38" s="2"/>
      <c r="Q38" s="2"/>
      <c r="R38" s="2"/>
      <c r="S38" s="2"/>
      <c r="T38" s="5" t="s">
        <v>347</v>
      </c>
      <c r="U38" s="2"/>
      <c r="V38" s="2"/>
      <c r="W38" s="2"/>
      <c r="X38" s="2"/>
      <c r="Y38" s="2"/>
      <c r="Z38" s="2"/>
      <c r="AA38" s="2"/>
      <c r="AB38" s="2"/>
      <c r="AC38" s="2"/>
      <c r="AD38" s="2"/>
      <c r="AE38" s="2"/>
      <c r="AF38" s="2"/>
      <c r="AG38" s="2"/>
      <c r="AH38" s="2"/>
      <c r="AI38" s="2"/>
      <c r="AJ38" s="2"/>
      <c r="AK38" s="2"/>
      <c r="AL38" s="2"/>
      <c r="AM38" s="2"/>
      <c r="AN38" s="2"/>
      <c r="AO38" s="78" t="s">
        <v>590</v>
      </c>
      <c r="AP38" s="78" t="s">
        <v>591</v>
      </c>
    </row>
    <row r="39" spans="1:42" ht="16.5" customHeight="1">
      <c r="A39" s="7" t="s">
        <v>348</v>
      </c>
      <c r="B39" s="8" t="s">
        <v>349</v>
      </c>
      <c r="C39" s="412"/>
      <c r="D39" s="413"/>
      <c r="E39" s="305"/>
      <c r="F39" s="305"/>
      <c r="G39" s="305"/>
      <c r="H39" s="305"/>
      <c r="I39" s="305"/>
      <c r="J39" s="305"/>
      <c r="K39" s="305"/>
      <c r="L39" s="305"/>
      <c r="M39" s="305"/>
      <c r="N39" s="305"/>
      <c r="O39" s="305"/>
      <c r="P39" s="305"/>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79" t="s">
        <v>1248</v>
      </c>
      <c r="AP39" s="79" t="s">
        <v>1249</v>
      </c>
    </row>
    <row r="40" spans="1:42" ht="16.5" customHeight="1">
      <c r="A40" s="14">
        <v>75</v>
      </c>
      <c r="B40" s="15">
        <v>9011</v>
      </c>
      <c r="C40" s="80" t="s">
        <v>1016</v>
      </c>
      <c r="D40" s="521" t="s">
        <v>1245</v>
      </c>
      <c r="E40" s="509"/>
      <c r="F40" s="509"/>
      <c r="G40" s="510"/>
      <c r="H40" s="43" t="s">
        <v>1246</v>
      </c>
      <c r="I40" s="21"/>
      <c r="J40" s="21"/>
      <c r="K40" s="2"/>
      <c r="L40" s="2"/>
      <c r="M40" s="2"/>
      <c r="N40" s="21"/>
      <c r="O40" s="89"/>
      <c r="P40" s="349"/>
      <c r="Q40" s="343"/>
      <c r="R40" s="343"/>
      <c r="S40" s="343"/>
      <c r="T40" s="343"/>
      <c r="U40" s="344"/>
      <c r="V40" s="20"/>
      <c r="W40" s="21"/>
      <c r="X40" s="2"/>
      <c r="Y40" s="2"/>
      <c r="Z40" s="150"/>
      <c r="AA40" s="343"/>
      <c r="AB40" s="150"/>
      <c r="AC40" s="2"/>
      <c r="AD40" s="19"/>
      <c r="AE40" s="150"/>
      <c r="AF40" s="150"/>
      <c r="AG40" s="150"/>
      <c r="AH40" s="150"/>
      <c r="AI40" s="150"/>
      <c r="AJ40" s="150"/>
      <c r="AK40" s="150"/>
      <c r="AL40" s="150"/>
      <c r="AM40" s="21"/>
      <c r="AN40" s="21"/>
      <c r="AO40" s="41">
        <f>ROUND(K41*S44,0)</f>
        <v>3149</v>
      </c>
      <c r="AP40" s="29" t="s">
        <v>1957</v>
      </c>
    </row>
    <row r="41" spans="1:42" ht="16.5" customHeight="1">
      <c r="A41" s="14">
        <v>75</v>
      </c>
      <c r="B41" s="15">
        <v>9013</v>
      </c>
      <c r="C41" s="80" t="s">
        <v>1017</v>
      </c>
      <c r="D41" s="522"/>
      <c r="E41" s="511"/>
      <c r="F41" s="511"/>
      <c r="G41" s="512"/>
      <c r="H41" s="57"/>
      <c r="I41" s="283"/>
      <c r="J41" s="283"/>
      <c r="K41" s="670">
        <f>$L$7</f>
        <v>4498</v>
      </c>
      <c r="L41" s="670"/>
      <c r="M41" s="10" t="s">
        <v>1249</v>
      </c>
      <c r="N41" s="283"/>
      <c r="O41" s="284"/>
      <c r="P41" s="350"/>
      <c r="Q41" s="345"/>
      <c r="R41" s="345"/>
      <c r="S41" s="345"/>
      <c r="T41" s="345"/>
      <c r="U41" s="346"/>
      <c r="V41" s="304"/>
      <c r="W41" s="25"/>
      <c r="X41" s="305"/>
      <c r="Y41" s="305"/>
      <c r="Z41" s="25"/>
      <c r="AA41" s="345"/>
      <c r="AB41" s="25"/>
      <c r="AC41" s="305"/>
      <c r="AD41" s="26"/>
      <c r="AE41" s="603" t="s">
        <v>1488</v>
      </c>
      <c r="AF41" s="604"/>
      <c r="AG41" s="604"/>
      <c r="AH41" s="604"/>
      <c r="AI41" s="604"/>
      <c r="AJ41" s="604"/>
      <c r="AK41" s="604"/>
      <c r="AL41" s="365" t="s">
        <v>568</v>
      </c>
      <c r="AM41" s="530">
        <f>$AL$7</f>
        <v>0.7</v>
      </c>
      <c r="AN41" s="530"/>
      <c r="AO41" s="41">
        <f>ROUND(ROUND(K41*$S$44,0)*AM41,0)</f>
        <v>2204</v>
      </c>
      <c r="AP41" s="23"/>
    </row>
    <row r="42" spans="1:42" ht="16.5" customHeight="1">
      <c r="A42" s="14">
        <v>75</v>
      </c>
      <c r="B42" s="15">
        <v>9015</v>
      </c>
      <c r="C42" s="80" t="s">
        <v>846</v>
      </c>
      <c r="D42" s="522"/>
      <c r="E42" s="511"/>
      <c r="F42" s="511"/>
      <c r="G42" s="512"/>
      <c r="H42" s="57"/>
      <c r="I42" s="283"/>
      <c r="J42" s="283"/>
      <c r="K42" s="255"/>
      <c r="L42" s="255"/>
      <c r="M42" s="10"/>
      <c r="N42" s="283"/>
      <c r="O42" s="284"/>
      <c r="P42" s="522" t="s">
        <v>1463</v>
      </c>
      <c r="Q42" s="511"/>
      <c r="R42" s="511"/>
      <c r="S42" s="511"/>
      <c r="T42" s="511"/>
      <c r="U42" s="512"/>
      <c r="V42" s="671" t="s">
        <v>332</v>
      </c>
      <c r="W42" s="672"/>
      <c r="X42" s="672"/>
      <c r="Y42" s="672"/>
      <c r="Z42" s="672"/>
      <c r="AA42" s="672"/>
      <c r="AB42" s="21"/>
      <c r="AC42" s="343"/>
      <c r="AD42" s="257"/>
      <c r="AE42" s="364"/>
      <c r="AF42" s="365"/>
      <c r="AG42" s="365"/>
      <c r="AH42" s="365"/>
      <c r="AI42" s="365"/>
      <c r="AJ42" s="365"/>
      <c r="AK42" s="365"/>
      <c r="AL42" s="365"/>
      <c r="AM42" s="365"/>
      <c r="AN42" s="212"/>
      <c r="AO42" s="41">
        <f>ROUND(ROUND(K41*$S$44,0)*AC43,0)</f>
        <v>2834</v>
      </c>
      <c r="AP42" s="23"/>
    </row>
    <row r="43" spans="1:42" ht="16.5" customHeight="1">
      <c r="A43" s="14">
        <v>75</v>
      </c>
      <c r="B43" s="15">
        <v>9017</v>
      </c>
      <c r="C43" s="80" t="s">
        <v>847</v>
      </c>
      <c r="D43" s="522"/>
      <c r="E43" s="511"/>
      <c r="F43" s="511"/>
      <c r="G43" s="512"/>
      <c r="H43" s="44"/>
      <c r="I43" s="25"/>
      <c r="J43" s="25"/>
      <c r="K43" s="363"/>
      <c r="L43" s="363"/>
      <c r="M43" s="305"/>
      <c r="N43" s="25"/>
      <c r="O43" s="54"/>
      <c r="P43" s="522"/>
      <c r="Q43" s="511"/>
      <c r="R43" s="511"/>
      <c r="S43" s="511"/>
      <c r="T43" s="511"/>
      <c r="U43" s="512"/>
      <c r="V43" s="618"/>
      <c r="W43" s="619"/>
      <c r="X43" s="619"/>
      <c r="Y43" s="619"/>
      <c r="Z43" s="619"/>
      <c r="AA43" s="619"/>
      <c r="AB43" s="25" t="s">
        <v>423</v>
      </c>
      <c r="AC43" s="574">
        <f>$Z$9</f>
        <v>0.9</v>
      </c>
      <c r="AD43" s="575"/>
      <c r="AE43" s="603" t="s">
        <v>1488</v>
      </c>
      <c r="AF43" s="553"/>
      <c r="AG43" s="553"/>
      <c r="AH43" s="553"/>
      <c r="AI43" s="553"/>
      <c r="AJ43" s="553"/>
      <c r="AK43" s="553"/>
      <c r="AL43" s="365" t="s">
        <v>568</v>
      </c>
      <c r="AM43" s="530">
        <f>$AL$7</f>
        <v>0.7</v>
      </c>
      <c r="AN43" s="530"/>
      <c r="AO43" s="41">
        <f>ROUND(ROUND(ROUND(K41*$S$44,0)*AC43,0)*AM43,0)</f>
        <v>1984</v>
      </c>
      <c r="AP43" s="23"/>
    </row>
    <row r="44" spans="1:42" ht="16.5" customHeight="1">
      <c r="A44" s="14">
        <v>75</v>
      </c>
      <c r="B44" s="15">
        <v>9021</v>
      </c>
      <c r="C44" s="80" t="s">
        <v>1018</v>
      </c>
      <c r="D44" s="522"/>
      <c r="E44" s="511"/>
      <c r="F44" s="511"/>
      <c r="G44" s="512"/>
      <c r="H44" s="43" t="s">
        <v>832</v>
      </c>
      <c r="I44" s="21"/>
      <c r="J44" s="21"/>
      <c r="K44" s="2"/>
      <c r="L44" s="2"/>
      <c r="M44" s="2"/>
      <c r="N44" s="2"/>
      <c r="O44" s="19"/>
      <c r="P44" s="159"/>
      <c r="Q44" s="12"/>
      <c r="R44" s="13" t="s">
        <v>568</v>
      </c>
      <c r="S44" s="583">
        <v>0.7</v>
      </c>
      <c r="T44" s="587"/>
      <c r="U44" s="284"/>
      <c r="V44" s="43"/>
      <c r="W44" s="21"/>
      <c r="X44" s="21"/>
      <c r="Y44" s="216"/>
      <c r="Z44" s="21"/>
      <c r="AA44" s="345"/>
      <c r="AB44" s="21"/>
      <c r="AC44" s="2"/>
      <c r="AD44" s="19"/>
      <c r="AE44" s="25"/>
      <c r="AF44" s="25"/>
      <c r="AG44" s="25"/>
      <c r="AH44" s="25"/>
      <c r="AI44" s="25"/>
      <c r="AJ44" s="25"/>
      <c r="AK44" s="25"/>
      <c r="AL44" s="25"/>
      <c r="AM44" s="25"/>
      <c r="AN44" s="25"/>
      <c r="AO44" s="41">
        <f>ROUND(K45*S44,0)</f>
        <v>5633</v>
      </c>
      <c r="AP44" s="53"/>
    </row>
    <row r="45" spans="1:42" ht="16.5" customHeight="1">
      <c r="A45" s="14">
        <v>75</v>
      </c>
      <c r="B45" s="15">
        <v>9023</v>
      </c>
      <c r="C45" s="80" t="s">
        <v>1019</v>
      </c>
      <c r="D45" s="522"/>
      <c r="E45" s="511"/>
      <c r="F45" s="511"/>
      <c r="G45" s="512"/>
      <c r="H45" s="57"/>
      <c r="I45" s="283"/>
      <c r="J45" s="283"/>
      <c r="K45" s="670">
        <f>$L$11</f>
        <v>8047</v>
      </c>
      <c r="L45" s="670"/>
      <c r="M45" s="10" t="s">
        <v>1249</v>
      </c>
      <c r="N45" s="283"/>
      <c r="O45" s="24"/>
      <c r="P45" s="159"/>
      <c r="Q45" s="12"/>
      <c r="R45" s="12"/>
      <c r="S45" s="283"/>
      <c r="T45" s="283"/>
      <c r="U45" s="284"/>
      <c r="V45" s="44"/>
      <c r="W45" s="25"/>
      <c r="X45" s="25"/>
      <c r="Y45" s="93"/>
      <c r="Z45" s="25"/>
      <c r="AA45" s="345"/>
      <c r="AB45" s="25"/>
      <c r="AC45" s="25"/>
      <c r="AD45" s="203"/>
      <c r="AE45" s="603" t="s">
        <v>1488</v>
      </c>
      <c r="AF45" s="604"/>
      <c r="AG45" s="604"/>
      <c r="AH45" s="604"/>
      <c r="AI45" s="604"/>
      <c r="AJ45" s="604"/>
      <c r="AK45" s="604"/>
      <c r="AL45" s="365" t="s">
        <v>568</v>
      </c>
      <c r="AM45" s="530">
        <f>$AL$7</f>
        <v>0.7</v>
      </c>
      <c r="AN45" s="530"/>
      <c r="AO45" s="41">
        <f>ROUND(ROUND(K45*$S$44,0)*AM45,0)</f>
        <v>3943</v>
      </c>
      <c r="AP45" s="53"/>
    </row>
    <row r="46" spans="1:42" ht="16.5" customHeight="1">
      <c r="A46" s="14">
        <v>75</v>
      </c>
      <c r="B46" s="15">
        <v>9025</v>
      </c>
      <c r="C46" s="80" t="s">
        <v>848</v>
      </c>
      <c r="D46" s="522"/>
      <c r="E46" s="511"/>
      <c r="F46" s="511"/>
      <c r="G46" s="512"/>
      <c r="H46" s="57"/>
      <c r="I46" s="283"/>
      <c r="J46" s="283"/>
      <c r="K46" s="255"/>
      <c r="L46" s="255"/>
      <c r="M46" s="10"/>
      <c r="N46" s="283"/>
      <c r="O46" s="284"/>
      <c r="P46" s="350"/>
      <c r="Q46" s="345"/>
      <c r="R46" s="345"/>
      <c r="S46" s="345"/>
      <c r="T46" s="345"/>
      <c r="U46" s="346"/>
      <c r="V46" s="671" t="s">
        <v>332</v>
      </c>
      <c r="W46" s="672"/>
      <c r="X46" s="672"/>
      <c r="Y46" s="672"/>
      <c r="Z46" s="672"/>
      <c r="AA46" s="672"/>
      <c r="AB46" s="21"/>
      <c r="AC46" s="343"/>
      <c r="AD46" s="257"/>
      <c r="AE46" s="364"/>
      <c r="AF46" s="365"/>
      <c r="AG46" s="365"/>
      <c r="AH46" s="365"/>
      <c r="AI46" s="365"/>
      <c r="AJ46" s="365"/>
      <c r="AK46" s="365"/>
      <c r="AL46" s="365"/>
      <c r="AM46" s="365"/>
      <c r="AN46" s="212"/>
      <c r="AO46" s="41">
        <f>ROUND(ROUND(K45*$S$44,0)*AC47,0)</f>
        <v>5070</v>
      </c>
      <c r="AP46" s="23"/>
    </row>
    <row r="47" spans="1:42" ht="16.5" customHeight="1">
      <c r="A47" s="14">
        <v>75</v>
      </c>
      <c r="B47" s="15">
        <v>9027</v>
      </c>
      <c r="C47" s="80" t="s">
        <v>849</v>
      </c>
      <c r="D47" s="523"/>
      <c r="E47" s="513"/>
      <c r="F47" s="513"/>
      <c r="G47" s="514"/>
      <c r="H47" s="44"/>
      <c r="I47" s="25"/>
      <c r="J47" s="25"/>
      <c r="K47" s="363"/>
      <c r="L47" s="363"/>
      <c r="M47" s="305"/>
      <c r="N47" s="25"/>
      <c r="O47" s="54"/>
      <c r="P47" s="351"/>
      <c r="Q47" s="347"/>
      <c r="R47" s="347"/>
      <c r="S47" s="347"/>
      <c r="T47" s="347"/>
      <c r="U47" s="348"/>
      <c r="V47" s="618"/>
      <c r="W47" s="619"/>
      <c r="X47" s="619"/>
      <c r="Y47" s="619"/>
      <c r="Z47" s="619"/>
      <c r="AA47" s="619"/>
      <c r="AB47" s="25" t="s">
        <v>568</v>
      </c>
      <c r="AC47" s="574">
        <f>$Z$9</f>
        <v>0.9</v>
      </c>
      <c r="AD47" s="575"/>
      <c r="AE47" s="603" t="s">
        <v>1488</v>
      </c>
      <c r="AF47" s="553"/>
      <c r="AG47" s="553"/>
      <c r="AH47" s="553"/>
      <c r="AI47" s="553"/>
      <c r="AJ47" s="553"/>
      <c r="AK47" s="553"/>
      <c r="AL47" s="365" t="s">
        <v>568</v>
      </c>
      <c r="AM47" s="530">
        <f>$AL$7</f>
        <v>0.7</v>
      </c>
      <c r="AN47" s="530"/>
      <c r="AO47" s="41">
        <f>ROUND(ROUND(ROUND(K45*$S$44,0)*AC47,0)*AM47,0)</f>
        <v>3549</v>
      </c>
      <c r="AP47" s="35"/>
    </row>
    <row r="48" ht="16.5" customHeight="1"/>
    <row r="49" ht="16.5" customHeight="1"/>
    <row r="50" ht="16.5" customHeight="1">
      <c r="B50" s="76" t="s">
        <v>1744</v>
      </c>
    </row>
    <row r="51" ht="16.5" customHeight="1"/>
    <row r="52" spans="1:42" ht="16.5" customHeight="1">
      <c r="A52" s="3" t="s">
        <v>345</v>
      </c>
      <c r="B52" s="411"/>
      <c r="C52" s="107" t="s">
        <v>346</v>
      </c>
      <c r="D52" s="108"/>
      <c r="E52" s="2"/>
      <c r="F52" s="2"/>
      <c r="G52" s="2"/>
      <c r="H52" s="2"/>
      <c r="I52" s="2"/>
      <c r="J52" s="2"/>
      <c r="K52" s="2"/>
      <c r="L52" s="2"/>
      <c r="M52" s="5"/>
      <c r="N52" s="2"/>
      <c r="O52" s="2"/>
      <c r="P52" s="2"/>
      <c r="Q52" s="2"/>
      <c r="R52" s="2"/>
      <c r="S52" s="2"/>
      <c r="T52" s="5" t="s">
        <v>347</v>
      </c>
      <c r="U52" s="2"/>
      <c r="V52" s="2"/>
      <c r="W52" s="2"/>
      <c r="X52" s="2"/>
      <c r="Y52" s="2"/>
      <c r="Z52" s="2"/>
      <c r="AA52" s="2"/>
      <c r="AB52" s="2"/>
      <c r="AC52" s="2"/>
      <c r="AD52" s="2"/>
      <c r="AE52" s="2"/>
      <c r="AF52" s="2"/>
      <c r="AG52" s="2"/>
      <c r="AH52" s="2"/>
      <c r="AI52" s="2"/>
      <c r="AJ52" s="2"/>
      <c r="AK52" s="2"/>
      <c r="AL52" s="2"/>
      <c r="AM52" s="2"/>
      <c r="AN52" s="2"/>
      <c r="AO52" s="78" t="s">
        <v>526</v>
      </c>
      <c r="AP52" s="78" t="s">
        <v>527</v>
      </c>
    </row>
    <row r="53" spans="1:42" ht="16.5" customHeight="1">
      <c r="A53" s="7" t="s">
        <v>348</v>
      </c>
      <c r="B53" s="8" t="s">
        <v>349</v>
      </c>
      <c r="C53" s="412"/>
      <c r="D53" s="413"/>
      <c r="E53" s="305"/>
      <c r="F53" s="305"/>
      <c r="G53" s="305"/>
      <c r="H53" s="305"/>
      <c r="I53" s="305"/>
      <c r="J53" s="305"/>
      <c r="K53" s="305"/>
      <c r="L53" s="305"/>
      <c r="M53" s="305"/>
      <c r="N53" s="305"/>
      <c r="O53" s="305"/>
      <c r="P53" s="305"/>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79" t="s">
        <v>1248</v>
      </c>
      <c r="AP53" s="79" t="s">
        <v>1249</v>
      </c>
    </row>
    <row r="54" spans="1:42" ht="16.5" customHeight="1">
      <c r="A54" s="14">
        <v>75</v>
      </c>
      <c r="B54" s="15">
        <v>1112</v>
      </c>
      <c r="C54" s="80" t="s">
        <v>1020</v>
      </c>
      <c r="D54" s="521" t="s">
        <v>1245</v>
      </c>
      <c r="E54" s="509"/>
      <c r="F54" s="509"/>
      <c r="G54" s="510"/>
      <c r="H54" s="43" t="s">
        <v>1246</v>
      </c>
      <c r="I54" s="21"/>
      <c r="J54" s="21"/>
      <c r="K54" s="2"/>
      <c r="L54" s="19"/>
      <c r="M54" s="213"/>
      <c r="N54" s="5"/>
      <c r="O54" s="5"/>
      <c r="P54" s="89"/>
      <c r="Q54" s="43"/>
      <c r="R54" s="21"/>
      <c r="S54" s="2"/>
      <c r="T54" s="21"/>
      <c r="U54" s="2"/>
      <c r="V54" s="343"/>
      <c r="W54" s="21"/>
      <c r="X54" s="21"/>
      <c r="Y54" s="89"/>
      <c r="Z54" s="365"/>
      <c r="AA54" s="365"/>
      <c r="AB54" s="365"/>
      <c r="AC54" s="365"/>
      <c r="AD54" s="365"/>
      <c r="AE54" s="365"/>
      <c r="AF54" s="365"/>
      <c r="AG54" s="365"/>
      <c r="AH54" s="365"/>
      <c r="AI54" s="365"/>
      <c r="AJ54" s="676"/>
      <c r="AK54" s="677"/>
      <c r="AL54" s="677"/>
      <c r="AM54" s="677"/>
      <c r="AN54" s="678"/>
      <c r="AO54" s="41">
        <f>ROUND(I55/$AL$58,0)</f>
        <v>148</v>
      </c>
      <c r="AP54" s="29" t="s">
        <v>1333</v>
      </c>
    </row>
    <row r="55" spans="1:42" ht="16.5" customHeight="1">
      <c r="A55" s="14">
        <v>75</v>
      </c>
      <c r="B55" s="15">
        <v>1114</v>
      </c>
      <c r="C55" s="80" t="s">
        <v>1021</v>
      </c>
      <c r="D55" s="522"/>
      <c r="E55" s="511"/>
      <c r="F55" s="511"/>
      <c r="G55" s="512"/>
      <c r="H55" s="57"/>
      <c r="I55" s="670">
        <f>$L$7</f>
        <v>4498</v>
      </c>
      <c r="J55" s="670"/>
      <c r="K55" s="10" t="s">
        <v>1249</v>
      </c>
      <c r="L55" s="421"/>
      <c r="M55" s="159"/>
      <c r="N55" s="12"/>
      <c r="O55" s="12"/>
      <c r="P55" s="284"/>
      <c r="Q55" s="57"/>
      <c r="R55" s="283"/>
      <c r="S55" s="420"/>
      <c r="T55" s="283"/>
      <c r="U55" s="10"/>
      <c r="V55" s="345"/>
      <c r="W55" s="283"/>
      <c r="X55" s="283"/>
      <c r="Y55" s="284"/>
      <c r="Z55" s="603" t="s">
        <v>1488</v>
      </c>
      <c r="AA55" s="604"/>
      <c r="AB55" s="604"/>
      <c r="AC55" s="604"/>
      <c r="AD55" s="604"/>
      <c r="AE55" s="604"/>
      <c r="AF55" s="604"/>
      <c r="AG55" s="365" t="s">
        <v>568</v>
      </c>
      <c r="AH55" s="530">
        <f>$AL$7</f>
        <v>0.7</v>
      </c>
      <c r="AI55" s="530"/>
      <c r="AJ55" s="679"/>
      <c r="AK55" s="680"/>
      <c r="AL55" s="680"/>
      <c r="AM55" s="680"/>
      <c r="AN55" s="681"/>
      <c r="AO55" s="41">
        <f>ROUND(ROUND(I55*AH55,0)/$AL$58,0)</f>
        <v>104</v>
      </c>
      <c r="AP55" s="23"/>
    </row>
    <row r="56" spans="1:42" ht="16.5" customHeight="1">
      <c r="A56" s="14">
        <v>75</v>
      </c>
      <c r="B56" s="15">
        <v>1116</v>
      </c>
      <c r="C56" s="80" t="s">
        <v>1024</v>
      </c>
      <c r="D56" s="522"/>
      <c r="E56" s="511"/>
      <c r="F56" s="511"/>
      <c r="G56" s="512"/>
      <c r="H56" s="57"/>
      <c r="I56" s="420"/>
      <c r="J56" s="420"/>
      <c r="K56" s="420"/>
      <c r="L56" s="259"/>
      <c r="M56" s="159"/>
      <c r="N56" s="12"/>
      <c r="O56" s="12"/>
      <c r="P56" s="284"/>
      <c r="Q56" s="576" t="s">
        <v>332</v>
      </c>
      <c r="R56" s="577"/>
      <c r="S56" s="577"/>
      <c r="T56" s="577"/>
      <c r="U56" s="577"/>
      <c r="V56" s="577"/>
      <c r="W56" s="21"/>
      <c r="X56" s="343"/>
      <c r="Y56" s="257"/>
      <c r="Z56" s="365"/>
      <c r="AA56" s="365"/>
      <c r="AB56" s="365"/>
      <c r="AC56" s="365"/>
      <c r="AD56" s="365"/>
      <c r="AE56" s="365"/>
      <c r="AF56" s="365"/>
      <c r="AG56" s="365"/>
      <c r="AH56" s="365"/>
      <c r="AI56" s="365"/>
      <c r="AJ56" s="679" t="s">
        <v>1281</v>
      </c>
      <c r="AK56" s="680"/>
      <c r="AL56" s="680"/>
      <c r="AM56" s="680"/>
      <c r="AN56" s="681"/>
      <c r="AO56" s="41">
        <f>ROUND(ROUND(I55*X57,0)/$AL$58,0)</f>
        <v>133</v>
      </c>
      <c r="AP56" s="23"/>
    </row>
    <row r="57" spans="1:42" ht="16.5" customHeight="1">
      <c r="A57" s="14">
        <v>75</v>
      </c>
      <c r="B57" s="15">
        <v>1118</v>
      </c>
      <c r="C57" s="80" t="s">
        <v>1025</v>
      </c>
      <c r="D57" s="522"/>
      <c r="E57" s="511"/>
      <c r="F57" s="511"/>
      <c r="G57" s="512"/>
      <c r="H57" s="44"/>
      <c r="I57" s="25"/>
      <c r="J57" s="25"/>
      <c r="K57" s="363"/>
      <c r="L57" s="243"/>
      <c r="M57" s="159"/>
      <c r="N57" s="12"/>
      <c r="O57" s="12"/>
      <c r="P57" s="284"/>
      <c r="Q57" s="578"/>
      <c r="R57" s="579"/>
      <c r="S57" s="579"/>
      <c r="T57" s="579"/>
      <c r="U57" s="579"/>
      <c r="V57" s="579"/>
      <c r="W57" s="25" t="s">
        <v>604</v>
      </c>
      <c r="X57" s="574">
        <f>$Z$9</f>
        <v>0.9</v>
      </c>
      <c r="Y57" s="575"/>
      <c r="Z57" s="603" t="s">
        <v>1488</v>
      </c>
      <c r="AA57" s="604"/>
      <c r="AB57" s="604"/>
      <c r="AC57" s="604"/>
      <c r="AD57" s="604"/>
      <c r="AE57" s="604"/>
      <c r="AF57" s="604"/>
      <c r="AG57" s="365" t="s">
        <v>568</v>
      </c>
      <c r="AH57" s="530">
        <f>$AL$7</f>
        <v>0.7</v>
      </c>
      <c r="AI57" s="530"/>
      <c r="AJ57" s="407"/>
      <c r="AK57" s="408"/>
      <c r="AL57" s="408"/>
      <c r="AM57" s="408"/>
      <c r="AN57" s="409"/>
      <c r="AO57" s="41">
        <f>ROUND(ROUND(ROUND(I55*X57,0)*AH57,0)/$AL$58,0)</f>
        <v>93</v>
      </c>
      <c r="AP57" s="23"/>
    </row>
    <row r="58" spans="1:42" ht="16.5" customHeight="1">
      <c r="A58" s="14">
        <v>75</v>
      </c>
      <c r="B58" s="15">
        <v>1122</v>
      </c>
      <c r="C58" s="80" t="s">
        <v>1022</v>
      </c>
      <c r="D58" s="522"/>
      <c r="E58" s="511"/>
      <c r="F58" s="511"/>
      <c r="G58" s="512"/>
      <c r="H58" s="43" t="s">
        <v>850</v>
      </c>
      <c r="I58" s="21"/>
      <c r="J58" s="21"/>
      <c r="K58" s="2"/>
      <c r="L58" s="19"/>
      <c r="M58" s="159"/>
      <c r="N58" s="12"/>
      <c r="O58" s="12"/>
      <c r="P58" s="284"/>
      <c r="Q58" s="57"/>
      <c r="R58" s="283"/>
      <c r="S58" s="10"/>
      <c r="T58" s="283"/>
      <c r="U58" s="10"/>
      <c r="V58" s="345"/>
      <c r="W58" s="283"/>
      <c r="X58" s="283"/>
      <c r="Y58" s="284"/>
      <c r="Z58" s="365"/>
      <c r="AA58" s="365"/>
      <c r="AB58" s="365"/>
      <c r="AC58" s="365"/>
      <c r="AD58" s="365"/>
      <c r="AE58" s="365"/>
      <c r="AF58" s="365"/>
      <c r="AG58" s="365"/>
      <c r="AH58" s="365"/>
      <c r="AI58" s="365"/>
      <c r="AJ58" s="28"/>
      <c r="AK58" s="283" t="s">
        <v>457</v>
      </c>
      <c r="AL58" s="538">
        <v>30.4</v>
      </c>
      <c r="AM58" s="588"/>
      <c r="AN58" s="401" t="s">
        <v>2049</v>
      </c>
      <c r="AO58" s="41">
        <f>ROUND(I59/AL58,0)</f>
        <v>265</v>
      </c>
      <c r="AP58" s="53"/>
    </row>
    <row r="59" spans="1:42" ht="16.5" customHeight="1">
      <c r="A59" s="14">
        <v>75</v>
      </c>
      <c r="B59" s="15">
        <v>1124</v>
      </c>
      <c r="C59" s="80" t="s">
        <v>1023</v>
      </c>
      <c r="D59" s="522"/>
      <c r="E59" s="511"/>
      <c r="F59" s="511"/>
      <c r="G59" s="512"/>
      <c r="H59" s="57"/>
      <c r="I59" s="670">
        <f>$L$11</f>
        <v>8047</v>
      </c>
      <c r="J59" s="670"/>
      <c r="K59" s="10" t="s">
        <v>1249</v>
      </c>
      <c r="L59" s="421"/>
      <c r="M59" s="159"/>
      <c r="N59" s="12"/>
      <c r="O59" s="12"/>
      <c r="P59" s="284"/>
      <c r="Q59" s="44"/>
      <c r="R59" s="25"/>
      <c r="S59" s="439"/>
      <c r="T59" s="25"/>
      <c r="U59" s="305"/>
      <c r="V59" s="345"/>
      <c r="W59" s="25"/>
      <c r="X59" s="25"/>
      <c r="Y59" s="54"/>
      <c r="Z59" s="603" t="s">
        <v>1488</v>
      </c>
      <c r="AA59" s="604"/>
      <c r="AB59" s="604"/>
      <c r="AC59" s="604"/>
      <c r="AD59" s="604"/>
      <c r="AE59" s="604"/>
      <c r="AF59" s="604"/>
      <c r="AG59" s="365" t="s">
        <v>568</v>
      </c>
      <c r="AH59" s="530">
        <f>$AL$7</f>
        <v>0.7</v>
      </c>
      <c r="AI59" s="530"/>
      <c r="AJ59" s="28"/>
      <c r="AK59" s="283"/>
      <c r="AL59" s="359"/>
      <c r="AM59" s="425"/>
      <c r="AN59" s="401"/>
      <c r="AO59" s="41">
        <f>ROUND(ROUND(I59*AH59,0)/$AL$58,0)</f>
        <v>185</v>
      </c>
      <c r="AP59" s="53"/>
    </row>
    <row r="60" spans="1:42" ht="16.5" customHeight="1">
      <c r="A60" s="14">
        <v>75</v>
      </c>
      <c r="B60" s="15">
        <v>1126</v>
      </c>
      <c r="C60" s="80" t="s">
        <v>1026</v>
      </c>
      <c r="D60" s="522"/>
      <c r="E60" s="511"/>
      <c r="F60" s="511"/>
      <c r="G60" s="512"/>
      <c r="H60" s="57"/>
      <c r="I60" s="420"/>
      <c r="J60" s="420"/>
      <c r="K60" s="420"/>
      <c r="L60" s="259"/>
      <c r="M60" s="159"/>
      <c r="N60" s="12"/>
      <c r="O60" s="12"/>
      <c r="P60" s="284"/>
      <c r="Q60" s="576" t="s">
        <v>332</v>
      </c>
      <c r="R60" s="577"/>
      <c r="S60" s="577"/>
      <c r="T60" s="577"/>
      <c r="U60" s="577"/>
      <c r="V60" s="577"/>
      <c r="W60" s="21"/>
      <c r="X60" s="343"/>
      <c r="Y60" s="257"/>
      <c r="Z60" s="365"/>
      <c r="AA60" s="365"/>
      <c r="AB60" s="365"/>
      <c r="AC60" s="365"/>
      <c r="AD60" s="365"/>
      <c r="AE60" s="365"/>
      <c r="AF60" s="365"/>
      <c r="AG60" s="365"/>
      <c r="AH60" s="365"/>
      <c r="AI60" s="365"/>
      <c r="AJ60" s="407"/>
      <c r="AK60" s="408"/>
      <c r="AL60" s="408"/>
      <c r="AM60" s="408"/>
      <c r="AN60" s="409"/>
      <c r="AO60" s="41">
        <f>ROUND(ROUND(I59*X61,0)/$AL$58,0)</f>
        <v>238</v>
      </c>
      <c r="AP60" s="53"/>
    </row>
    <row r="61" spans="1:42" ht="16.5" customHeight="1">
      <c r="A61" s="14">
        <v>75</v>
      </c>
      <c r="B61" s="15">
        <v>1128</v>
      </c>
      <c r="C61" s="80" t="s">
        <v>1027</v>
      </c>
      <c r="D61" s="522"/>
      <c r="E61" s="511"/>
      <c r="F61" s="511"/>
      <c r="G61" s="512"/>
      <c r="H61" s="44"/>
      <c r="I61" s="25"/>
      <c r="J61" s="25"/>
      <c r="K61" s="363"/>
      <c r="L61" s="243"/>
      <c r="M61" s="176"/>
      <c r="N61" s="33"/>
      <c r="O61" s="33"/>
      <c r="P61" s="54"/>
      <c r="Q61" s="578"/>
      <c r="R61" s="579"/>
      <c r="S61" s="579"/>
      <c r="T61" s="579"/>
      <c r="U61" s="579"/>
      <c r="V61" s="579"/>
      <c r="W61" s="25" t="s">
        <v>604</v>
      </c>
      <c r="X61" s="574">
        <f>$Z$9</f>
        <v>0.9</v>
      </c>
      <c r="Y61" s="575"/>
      <c r="Z61" s="603" t="s">
        <v>1488</v>
      </c>
      <c r="AA61" s="604"/>
      <c r="AB61" s="604"/>
      <c r="AC61" s="604"/>
      <c r="AD61" s="604"/>
      <c r="AE61" s="604"/>
      <c r="AF61" s="604"/>
      <c r="AG61" s="365" t="s">
        <v>568</v>
      </c>
      <c r="AH61" s="530">
        <f>$AL$7</f>
        <v>0.7</v>
      </c>
      <c r="AI61" s="530"/>
      <c r="AJ61" s="407"/>
      <c r="AK61" s="408"/>
      <c r="AL61" s="408"/>
      <c r="AM61" s="408"/>
      <c r="AN61" s="409"/>
      <c r="AO61" s="41">
        <f>ROUND(ROUND(ROUND(I59*X61,0)*AH61,0)/$AL$58,0)</f>
        <v>167</v>
      </c>
      <c r="AP61" s="53"/>
    </row>
    <row r="62" spans="1:42" ht="16.5" customHeight="1">
      <c r="A62" s="14">
        <v>75</v>
      </c>
      <c r="B62" s="15">
        <v>8012</v>
      </c>
      <c r="C62" s="80" t="s">
        <v>1028</v>
      </c>
      <c r="D62" s="522"/>
      <c r="E62" s="511"/>
      <c r="F62" s="511"/>
      <c r="G62" s="512"/>
      <c r="H62" s="43" t="s">
        <v>1246</v>
      </c>
      <c r="I62" s="21"/>
      <c r="J62" s="21"/>
      <c r="K62" s="2"/>
      <c r="L62" s="19"/>
      <c r="M62" s="45"/>
      <c r="N62" s="21"/>
      <c r="O62" s="84"/>
      <c r="P62" s="89"/>
      <c r="Q62" s="43"/>
      <c r="R62" s="21"/>
      <c r="S62" s="2"/>
      <c r="T62" s="21"/>
      <c r="U62" s="21"/>
      <c r="V62" s="345"/>
      <c r="W62" s="21"/>
      <c r="X62" s="21"/>
      <c r="Y62" s="89"/>
      <c r="Z62" s="21"/>
      <c r="AA62" s="21"/>
      <c r="AB62" s="21"/>
      <c r="AC62" s="21"/>
      <c r="AD62" s="21"/>
      <c r="AE62" s="21"/>
      <c r="AF62" s="21"/>
      <c r="AG62" s="21"/>
      <c r="AH62" s="21"/>
      <c r="AI62" s="171"/>
      <c r="AJ62" s="407"/>
      <c r="AK62" s="10"/>
      <c r="AL62" s="10"/>
      <c r="AM62" s="10"/>
      <c r="AN62" s="24"/>
      <c r="AO62" s="41">
        <f>ROUND(ROUND(I63*O66,0)/AL58,0)</f>
        <v>104</v>
      </c>
      <c r="AP62" s="23"/>
    </row>
    <row r="63" spans="1:42" ht="16.5" customHeight="1">
      <c r="A63" s="14">
        <v>75</v>
      </c>
      <c r="B63" s="15">
        <v>8014</v>
      </c>
      <c r="C63" s="80" t="s">
        <v>1029</v>
      </c>
      <c r="D63" s="522"/>
      <c r="E63" s="511"/>
      <c r="F63" s="511"/>
      <c r="G63" s="512"/>
      <c r="H63" s="57"/>
      <c r="I63" s="670">
        <f>$L$7</f>
        <v>4498</v>
      </c>
      <c r="J63" s="670"/>
      <c r="K63" s="10" t="s">
        <v>1249</v>
      </c>
      <c r="L63" s="421"/>
      <c r="M63" s="404"/>
      <c r="N63" s="283"/>
      <c r="O63" s="92"/>
      <c r="P63" s="284"/>
      <c r="Q63" s="44"/>
      <c r="R63" s="25"/>
      <c r="S63" s="439"/>
      <c r="T63" s="25"/>
      <c r="U63" s="25"/>
      <c r="V63" s="345"/>
      <c r="W63" s="25"/>
      <c r="X63" s="25"/>
      <c r="Y63" s="54"/>
      <c r="Z63" s="603" t="s">
        <v>1488</v>
      </c>
      <c r="AA63" s="604"/>
      <c r="AB63" s="604"/>
      <c r="AC63" s="604"/>
      <c r="AD63" s="604"/>
      <c r="AE63" s="604"/>
      <c r="AF63" s="604"/>
      <c r="AG63" s="365" t="s">
        <v>568</v>
      </c>
      <c r="AH63" s="530">
        <f>$AL$7</f>
        <v>0.7</v>
      </c>
      <c r="AI63" s="530"/>
      <c r="AJ63" s="407"/>
      <c r="AK63" s="10"/>
      <c r="AL63" s="10"/>
      <c r="AM63" s="10"/>
      <c r="AN63" s="24"/>
      <c r="AO63" s="41">
        <f>ROUND(ROUND(ROUND(I63*$O$66,0)*AH63,0)/$AL$58,0)</f>
        <v>73</v>
      </c>
      <c r="AP63" s="23"/>
    </row>
    <row r="64" spans="1:42" ht="16.5" customHeight="1">
      <c r="A64" s="14">
        <v>75</v>
      </c>
      <c r="B64" s="15">
        <v>8016</v>
      </c>
      <c r="C64" s="80" t="s">
        <v>1030</v>
      </c>
      <c r="D64" s="522"/>
      <c r="E64" s="511"/>
      <c r="F64" s="511"/>
      <c r="G64" s="512"/>
      <c r="H64" s="57"/>
      <c r="I64" s="420"/>
      <c r="J64" s="420"/>
      <c r="K64" s="420"/>
      <c r="L64" s="259"/>
      <c r="M64" s="522" t="s">
        <v>1136</v>
      </c>
      <c r="N64" s="511"/>
      <c r="O64" s="511"/>
      <c r="P64" s="512"/>
      <c r="Q64" s="576" t="s">
        <v>332</v>
      </c>
      <c r="R64" s="577"/>
      <c r="S64" s="577"/>
      <c r="T64" s="577"/>
      <c r="U64" s="577"/>
      <c r="V64" s="577"/>
      <c r="W64" s="21"/>
      <c r="X64" s="343"/>
      <c r="Y64" s="257"/>
      <c r="Z64" s="365"/>
      <c r="AA64" s="365"/>
      <c r="AB64" s="365"/>
      <c r="AC64" s="365"/>
      <c r="AD64" s="365"/>
      <c r="AE64" s="365"/>
      <c r="AF64" s="365"/>
      <c r="AG64" s="365"/>
      <c r="AH64" s="365"/>
      <c r="AI64" s="365"/>
      <c r="AJ64" s="407"/>
      <c r="AK64" s="408"/>
      <c r="AL64" s="408"/>
      <c r="AM64" s="408"/>
      <c r="AN64" s="409"/>
      <c r="AO64" s="41">
        <f>ROUND(ROUND(ROUND(I63*$O$66,0)*X65,0)/$AL$58,0)</f>
        <v>93</v>
      </c>
      <c r="AP64" s="23"/>
    </row>
    <row r="65" spans="1:42" ht="16.5" customHeight="1">
      <c r="A65" s="14">
        <v>75</v>
      </c>
      <c r="B65" s="15">
        <v>8018</v>
      </c>
      <c r="C65" s="80" t="s">
        <v>1031</v>
      </c>
      <c r="D65" s="522"/>
      <c r="E65" s="511"/>
      <c r="F65" s="511"/>
      <c r="G65" s="512"/>
      <c r="H65" s="44"/>
      <c r="I65" s="25"/>
      <c r="J65" s="25"/>
      <c r="K65" s="363"/>
      <c r="L65" s="243"/>
      <c r="M65" s="522"/>
      <c r="N65" s="511"/>
      <c r="O65" s="511"/>
      <c r="P65" s="512"/>
      <c r="Q65" s="578"/>
      <c r="R65" s="579"/>
      <c r="S65" s="579"/>
      <c r="T65" s="579"/>
      <c r="U65" s="579"/>
      <c r="V65" s="579"/>
      <c r="W65" s="25" t="s">
        <v>604</v>
      </c>
      <c r="X65" s="574">
        <f>$Z$9</f>
        <v>0.9</v>
      </c>
      <c r="Y65" s="575"/>
      <c r="Z65" s="603" t="s">
        <v>1488</v>
      </c>
      <c r="AA65" s="604"/>
      <c r="AB65" s="604"/>
      <c r="AC65" s="604"/>
      <c r="AD65" s="604"/>
      <c r="AE65" s="604"/>
      <c r="AF65" s="604"/>
      <c r="AG65" s="365" t="s">
        <v>568</v>
      </c>
      <c r="AH65" s="530">
        <f>$AL$7</f>
        <v>0.7</v>
      </c>
      <c r="AI65" s="530"/>
      <c r="AJ65" s="407"/>
      <c r="AK65" s="408"/>
      <c r="AL65" s="408"/>
      <c r="AM65" s="408"/>
      <c r="AN65" s="409"/>
      <c r="AO65" s="41">
        <f>ROUND(ROUND(ROUND(ROUND(I63*$O$66,0)*X65,0)*AH65,0)/$AL$58,0)</f>
        <v>65</v>
      </c>
      <c r="AP65" s="23"/>
    </row>
    <row r="66" spans="1:42" ht="16.5" customHeight="1">
      <c r="A66" s="14">
        <v>75</v>
      </c>
      <c r="B66" s="15">
        <v>8022</v>
      </c>
      <c r="C66" s="80" t="s">
        <v>1032</v>
      </c>
      <c r="D66" s="522"/>
      <c r="E66" s="511"/>
      <c r="F66" s="511"/>
      <c r="G66" s="512"/>
      <c r="H66" s="43" t="s">
        <v>850</v>
      </c>
      <c r="I66" s="21"/>
      <c r="J66" s="21"/>
      <c r="K66" s="2"/>
      <c r="L66" s="19"/>
      <c r="M66" s="159"/>
      <c r="N66" s="13" t="s">
        <v>604</v>
      </c>
      <c r="O66" s="583">
        <f>T31</f>
        <v>0.7</v>
      </c>
      <c r="P66" s="584"/>
      <c r="Q66" s="20"/>
      <c r="R66" s="21"/>
      <c r="S66" s="2"/>
      <c r="T66" s="2"/>
      <c r="U66" s="2"/>
      <c r="V66" s="345"/>
      <c r="W66" s="21"/>
      <c r="X66" s="21"/>
      <c r="Y66" s="89"/>
      <c r="Z66" s="25"/>
      <c r="AA66" s="25"/>
      <c r="AB66" s="25"/>
      <c r="AC66" s="25"/>
      <c r="AD66" s="25"/>
      <c r="AE66" s="25"/>
      <c r="AF66" s="25"/>
      <c r="AG66" s="25"/>
      <c r="AH66" s="25"/>
      <c r="AI66" s="25"/>
      <c r="AJ66" s="57"/>
      <c r="AK66" s="178"/>
      <c r="AL66" s="490"/>
      <c r="AM66" s="30"/>
      <c r="AN66" s="284"/>
      <c r="AO66" s="41">
        <f>ROUND(ROUND(I67*O66,0)/AL58,0)</f>
        <v>185</v>
      </c>
      <c r="AP66" s="53"/>
    </row>
    <row r="67" spans="1:42" ht="16.5" customHeight="1">
      <c r="A67" s="14">
        <v>75</v>
      </c>
      <c r="B67" s="15">
        <v>8024</v>
      </c>
      <c r="C67" s="80" t="s">
        <v>1033</v>
      </c>
      <c r="D67" s="522"/>
      <c r="E67" s="511"/>
      <c r="F67" s="511"/>
      <c r="G67" s="512"/>
      <c r="H67" s="57"/>
      <c r="I67" s="670">
        <f>$L$11</f>
        <v>8047</v>
      </c>
      <c r="J67" s="670"/>
      <c r="K67" s="10" t="s">
        <v>1249</v>
      </c>
      <c r="L67" s="421"/>
      <c r="M67" s="159"/>
      <c r="N67" s="10"/>
      <c r="O67" s="10"/>
      <c r="P67" s="24"/>
      <c r="Q67" s="268"/>
      <c r="R67" s="25"/>
      <c r="S67" s="439"/>
      <c r="T67" s="305"/>
      <c r="U67" s="305"/>
      <c r="V67" s="345"/>
      <c r="W67" s="25"/>
      <c r="X67" s="25"/>
      <c r="Y67" s="54"/>
      <c r="Z67" s="603" t="s">
        <v>1488</v>
      </c>
      <c r="AA67" s="604"/>
      <c r="AB67" s="604"/>
      <c r="AC67" s="604"/>
      <c r="AD67" s="604"/>
      <c r="AE67" s="604"/>
      <c r="AF67" s="604"/>
      <c r="AG67" s="365" t="s">
        <v>568</v>
      </c>
      <c r="AH67" s="530">
        <f>$AL$7</f>
        <v>0.7</v>
      </c>
      <c r="AI67" s="530"/>
      <c r="AJ67" s="57"/>
      <c r="AK67" s="178"/>
      <c r="AL67" s="490"/>
      <c r="AM67" s="30"/>
      <c r="AN67" s="284"/>
      <c r="AO67" s="41">
        <f>ROUND(ROUND(ROUND(I67*$O$66,0)*AH67,0)/$AL$58,0)</f>
        <v>130</v>
      </c>
      <c r="AP67" s="53"/>
    </row>
    <row r="68" spans="1:42" ht="16.5" customHeight="1">
      <c r="A68" s="14">
        <v>75</v>
      </c>
      <c r="B68" s="15">
        <v>8026</v>
      </c>
      <c r="C68" s="80" t="s">
        <v>1034</v>
      </c>
      <c r="D68" s="522"/>
      <c r="E68" s="511"/>
      <c r="F68" s="511"/>
      <c r="G68" s="512"/>
      <c r="H68" s="57"/>
      <c r="I68" s="420"/>
      <c r="J68" s="420"/>
      <c r="K68" s="420"/>
      <c r="L68" s="259"/>
      <c r="M68" s="159"/>
      <c r="N68" s="12"/>
      <c r="O68" s="13"/>
      <c r="P68" s="66"/>
      <c r="Q68" s="576" t="s">
        <v>332</v>
      </c>
      <c r="R68" s="577"/>
      <c r="S68" s="577"/>
      <c r="T68" s="577"/>
      <c r="U68" s="577"/>
      <c r="V68" s="577"/>
      <c r="W68" s="21"/>
      <c r="X68" s="343"/>
      <c r="Y68" s="257"/>
      <c r="Z68" s="365"/>
      <c r="AA68" s="365"/>
      <c r="AB68" s="365"/>
      <c r="AC68" s="365"/>
      <c r="AD68" s="365"/>
      <c r="AE68" s="365"/>
      <c r="AF68" s="365"/>
      <c r="AG68" s="365"/>
      <c r="AH68" s="365"/>
      <c r="AI68" s="365"/>
      <c r="AJ68" s="407"/>
      <c r="AK68" s="408"/>
      <c r="AL68" s="408"/>
      <c r="AM68" s="408"/>
      <c r="AN68" s="409"/>
      <c r="AO68" s="41">
        <f>ROUND(ROUND(ROUND(I67*$O$66,0)*X69,0)/$AL$58,0)</f>
        <v>167</v>
      </c>
      <c r="AP68" s="53"/>
    </row>
    <row r="69" spans="1:42" ht="16.5" customHeight="1">
      <c r="A69" s="14">
        <v>75</v>
      </c>
      <c r="B69" s="15">
        <v>8028</v>
      </c>
      <c r="C69" s="80" t="s">
        <v>1035</v>
      </c>
      <c r="D69" s="522"/>
      <c r="E69" s="511"/>
      <c r="F69" s="511"/>
      <c r="G69" s="512"/>
      <c r="H69" s="44"/>
      <c r="I69" s="25"/>
      <c r="J69" s="25"/>
      <c r="K69" s="363"/>
      <c r="L69" s="243"/>
      <c r="M69" s="176"/>
      <c r="N69" s="33"/>
      <c r="O69" s="355"/>
      <c r="P69" s="373"/>
      <c r="Q69" s="578"/>
      <c r="R69" s="579"/>
      <c r="S69" s="579"/>
      <c r="T69" s="579"/>
      <c r="U69" s="579"/>
      <c r="V69" s="579"/>
      <c r="W69" s="25" t="s">
        <v>604</v>
      </c>
      <c r="X69" s="574">
        <f>$Z$9</f>
        <v>0.9</v>
      </c>
      <c r="Y69" s="575"/>
      <c r="Z69" s="603" t="s">
        <v>1488</v>
      </c>
      <c r="AA69" s="604"/>
      <c r="AB69" s="604"/>
      <c r="AC69" s="604"/>
      <c r="AD69" s="604"/>
      <c r="AE69" s="604"/>
      <c r="AF69" s="604"/>
      <c r="AG69" s="365" t="s">
        <v>568</v>
      </c>
      <c r="AH69" s="530">
        <f>$AL$7</f>
        <v>0.7</v>
      </c>
      <c r="AI69" s="530"/>
      <c r="AJ69" s="407"/>
      <c r="AK69" s="408"/>
      <c r="AL69" s="408"/>
      <c r="AM69" s="408"/>
      <c r="AN69" s="409"/>
      <c r="AO69" s="41">
        <f>ROUND(ROUND(ROUND(ROUND(I67*$O$66,0)*X69,0)*AH69,0)/$AL$58,0)</f>
        <v>117</v>
      </c>
      <c r="AP69" s="53"/>
    </row>
    <row r="70" spans="1:42" ht="16.5" customHeight="1">
      <c r="A70" s="14">
        <v>75</v>
      </c>
      <c r="B70" s="15">
        <v>9012</v>
      </c>
      <c r="C70" s="80" t="s">
        <v>1036</v>
      </c>
      <c r="D70" s="522"/>
      <c r="E70" s="511"/>
      <c r="F70" s="511"/>
      <c r="G70" s="512"/>
      <c r="H70" s="43" t="s">
        <v>1246</v>
      </c>
      <c r="I70" s="21"/>
      <c r="J70" s="21"/>
      <c r="K70" s="2"/>
      <c r="L70" s="19"/>
      <c r="M70" s="387"/>
      <c r="N70" s="388"/>
      <c r="O70" s="388"/>
      <c r="P70" s="389"/>
      <c r="Q70" s="387"/>
      <c r="R70" s="343"/>
      <c r="S70" s="2"/>
      <c r="T70" s="21"/>
      <c r="U70" s="21"/>
      <c r="V70" s="345"/>
      <c r="W70" s="21"/>
      <c r="X70" s="150"/>
      <c r="Y70" s="258"/>
      <c r="Z70" s="150"/>
      <c r="AA70" s="150"/>
      <c r="AB70" s="150"/>
      <c r="AC70" s="150"/>
      <c r="AD70" s="150"/>
      <c r="AE70" s="150"/>
      <c r="AF70" s="150"/>
      <c r="AG70" s="150"/>
      <c r="AH70" s="21"/>
      <c r="AI70" s="21"/>
      <c r="AJ70" s="407"/>
      <c r="AK70" s="408"/>
      <c r="AL70" s="408"/>
      <c r="AM70" s="408"/>
      <c r="AN70" s="409"/>
      <c r="AO70" s="41">
        <f>ROUND(ROUND(I71*O74,0)/AL58,0)</f>
        <v>104</v>
      </c>
      <c r="AP70" s="23"/>
    </row>
    <row r="71" spans="1:42" ht="16.5" customHeight="1">
      <c r="A71" s="14">
        <v>75</v>
      </c>
      <c r="B71" s="15">
        <v>9014</v>
      </c>
      <c r="C71" s="80" t="s">
        <v>1037</v>
      </c>
      <c r="D71" s="522"/>
      <c r="E71" s="511"/>
      <c r="F71" s="511"/>
      <c r="G71" s="512"/>
      <c r="H71" s="57"/>
      <c r="I71" s="670">
        <f>$L$7</f>
        <v>4498</v>
      </c>
      <c r="J71" s="670"/>
      <c r="K71" s="10" t="s">
        <v>1249</v>
      </c>
      <c r="L71" s="421"/>
      <c r="M71" s="522" t="s">
        <v>1463</v>
      </c>
      <c r="N71" s="511"/>
      <c r="O71" s="511"/>
      <c r="P71" s="512"/>
      <c r="Q71" s="393"/>
      <c r="R71" s="347"/>
      <c r="S71" s="439"/>
      <c r="T71" s="25"/>
      <c r="U71" s="25"/>
      <c r="V71" s="345"/>
      <c r="W71" s="25"/>
      <c r="X71" s="25"/>
      <c r="Y71" s="54"/>
      <c r="Z71" s="603" t="s">
        <v>1488</v>
      </c>
      <c r="AA71" s="604"/>
      <c r="AB71" s="604"/>
      <c r="AC71" s="604"/>
      <c r="AD71" s="604"/>
      <c r="AE71" s="604"/>
      <c r="AF71" s="604"/>
      <c r="AG71" s="365" t="s">
        <v>568</v>
      </c>
      <c r="AH71" s="530">
        <f>$AL$7</f>
        <v>0.7</v>
      </c>
      <c r="AI71" s="530"/>
      <c r="AJ71" s="407"/>
      <c r="AK71" s="408"/>
      <c r="AL71" s="408"/>
      <c r="AM71" s="408"/>
      <c r="AN71" s="409"/>
      <c r="AO71" s="41">
        <f>ROUND(ROUND(ROUND(I71*$O$74,0)*AH71,0)/$AL$58,0)</f>
        <v>73</v>
      </c>
      <c r="AP71" s="23"/>
    </row>
    <row r="72" spans="1:42" ht="16.5" customHeight="1">
      <c r="A72" s="14">
        <v>75</v>
      </c>
      <c r="B72" s="15">
        <v>9016</v>
      </c>
      <c r="C72" s="80" t="s">
        <v>1038</v>
      </c>
      <c r="D72" s="522"/>
      <c r="E72" s="511"/>
      <c r="F72" s="511"/>
      <c r="G72" s="512"/>
      <c r="H72" s="57"/>
      <c r="I72" s="420"/>
      <c r="J72" s="420"/>
      <c r="K72" s="420"/>
      <c r="L72" s="259"/>
      <c r="M72" s="522"/>
      <c r="N72" s="511"/>
      <c r="O72" s="511"/>
      <c r="P72" s="512"/>
      <c r="Q72" s="576" t="s">
        <v>332</v>
      </c>
      <c r="R72" s="577"/>
      <c r="S72" s="577"/>
      <c r="T72" s="577"/>
      <c r="U72" s="577"/>
      <c r="V72" s="577"/>
      <c r="W72" s="21"/>
      <c r="X72" s="343"/>
      <c r="Y72" s="257"/>
      <c r="Z72" s="365"/>
      <c r="AA72" s="365"/>
      <c r="AB72" s="365"/>
      <c r="AC72" s="365"/>
      <c r="AD72" s="365"/>
      <c r="AE72" s="365"/>
      <c r="AF72" s="365"/>
      <c r="AG72" s="365"/>
      <c r="AH72" s="365"/>
      <c r="AI72" s="365"/>
      <c r="AJ72" s="407"/>
      <c r="AK72" s="408"/>
      <c r="AL72" s="408"/>
      <c r="AM72" s="408"/>
      <c r="AN72" s="409"/>
      <c r="AO72" s="41">
        <f>ROUND(ROUND(ROUND(I71*$O$74,0)*X73,0)/$AL$58,0)</f>
        <v>93</v>
      </c>
      <c r="AP72" s="23"/>
    </row>
    <row r="73" spans="1:42" ht="16.5" customHeight="1">
      <c r="A73" s="14">
        <v>75</v>
      </c>
      <c r="B73" s="15">
        <v>9018</v>
      </c>
      <c r="C73" s="80" t="s">
        <v>1039</v>
      </c>
      <c r="D73" s="522"/>
      <c r="E73" s="511"/>
      <c r="F73" s="511"/>
      <c r="G73" s="512"/>
      <c r="H73" s="44"/>
      <c r="I73" s="25"/>
      <c r="J73" s="25"/>
      <c r="K73" s="363"/>
      <c r="L73" s="243"/>
      <c r="M73" s="350"/>
      <c r="N73" s="345"/>
      <c r="O73" s="345"/>
      <c r="P73" s="346"/>
      <c r="Q73" s="578"/>
      <c r="R73" s="579"/>
      <c r="S73" s="579"/>
      <c r="T73" s="579"/>
      <c r="U73" s="579"/>
      <c r="V73" s="579"/>
      <c r="W73" s="25" t="s">
        <v>604</v>
      </c>
      <c r="X73" s="574">
        <f>$Z$9</f>
        <v>0.9</v>
      </c>
      <c r="Y73" s="575"/>
      <c r="Z73" s="603" t="s">
        <v>1488</v>
      </c>
      <c r="AA73" s="604"/>
      <c r="AB73" s="604"/>
      <c r="AC73" s="604"/>
      <c r="AD73" s="604"/>
      <c r="AE73" s="604"/>
      <c r="AF73" s="604"/>
      <c r="AG73" s="365" t="s">
        <v>568</v>
      </c>
      <c r="AH73" s="530">
        <f>$AL$7</f>
        <v>0.7</v>
      </c>
      <c r="AI73" s="530"/>
      <c r="AJ73" s="407"/>
      <c r="AK73" s="408"/>
      <c r="AL73" s="408"/>
      <c r="AM73" s="408"/>
      <c r="AN73" s="409"/>
      <c r="AO73" s="41">
        <f>ROUND(ROUND(ROUND(ROUND(I71*$O$74,0)*X73,0)*AH73,0)/$AL$58,0)</f>
        <v>65</v>
      </c>
      <c r="AP73" s="23"/>
    </row>
    <row r="74" spans="1:42" ht="16.5" customHeight="1">
      <c r="A74" s="14">
        <v>75</v>
      </c>
      <c r="B74" s="15">
        <v>9022</v>
      </c>
      <c r="C74" s="80" t="s">
        <v>1040</v>
      </c>
      <c r="D74" s="522"/>
      <c r="E74" s="511"/>
      <c r="F74" s="511"/>
      <c r="G74" s="512"/>
      <c r="H74" s="43" t="s">
        <v>850</v>
      </c>
      <c r="I74" s="21"/>
      <c r="J74" s="21"/>
      <c r="K74" s="2"/>
      <c r="L74" s="19"/>
      <c r="M74" s="159"/>
      <c r="N74" s="13" t="s">
        <v>604</v>
      </c>
      <c r="O74" s="583">
        <f>S44</f>
        <v>0.7</v>
      </c>
      <c r="P74" s="584"/>
      <c r="Q74" s="20"/>
      <c r="R74" s="21"/>
      <c r="S74" s="2"/>
      <c r="T74" s="2"/>
      <c r="U74" s="2"/>
      <c r="V74" s="345"/>
      <c r="W74" s="21"/>
      <c r="X74" s="21"/>
      <c r="Y74" s="89"/>
      <c r="Z74" s="25"/>
      <c r="AA74" s="25"/>
      <c r="AB74" s="25"/>
      <c r="AC74" s="25"/>
      <c r="AD74" s="25"/>
      <c r="AE74" s="25"/>
      <c r="AF74" s="25"/>
      <c r="AG74" s="25"/>
      <c r="AH74" s="25"/>
      <c r="AI74" s="25"/>
      <c r="AJ74" s="57"/>
      <c r="AK74" s="178"/>
      <c r="AL74" s="490"/>
      <c r="AM74" s="30"/>
      <c r="AN74" s="284"/>
      <c r="AO74" s="41">
        <f>ROUND(ROUND(I75*O74,0)/AL58,0)</f>
        <v>185</v>
      </c>
      <c r="AP74" s="53"/>
    </row>
    <row r="75" spans="1:42" ht="16.5" customHeight="1">
      <c r="A75" s="14">
        <v>75</v>
      </c>
      <c r="B75" s="15">
        <v>9024</v>
      </c>
      <c r="C75" s="80" t="s">
        <v>1041</v>
      </c>
      <c r="D75" s="522"/>
      <c r="E75" s="511"/>
      <c r="F75" s="511"/>
      <c r="G75" s="512"/>
      <c r="H75" s="57"/>
      <c r="I75" s="670">
        <f>$L$11</f>
        <v>8047</v>
      </c>
      <c r="J75" s="670"/>
      <c r="K75" s="10" t="s">
        <v>1249</v>
      </c>
      <c r="L75" s="421"/>
      <c r="M75" s="159"/>
      <c r="N75" s="10"/>
      <c r="O75" s="10"/>
      <c r="P75" s="24"/>
      <c r="Q75" s="44"/>
      <c r="R75" s="25"/>
      <c r="S75" s="439"/>
      <c r="T75" s="25"/>
      <c r="U75" s="305"/>
      <c r="V75" s="345"/>
      <c r="W75" s="25"/>
      <c r="X75" s="25"/>
      <c r="Y75" s="54"/>
      <c r="Z75" s="603" t="s">
        <v>1488</v>
      </c>
      <c r="AA75" s="604"/>
      <c r="AB75" s="604"/>
      <c r="AC75" s="604"/>
      <c r="AD75" s="604"/>
      <c r="AE75" s="604"/>
      <c r="AF75" s="604"/>
      <c r="AG75" s="365" t="s">
        <v>568</v>
      </c>
      <c r="AH75" s="530">
        <f>$AL$7</f>
        <v>0.7</v>
      </c>
      <c r="AI75" s="530"/>
      <c r="AJ75" s="57"/>
      <c r="AK75" s="283"/>
      <c r="AL75" s="92"/>
      <c r="AM75" s="92"/>
      <c r="AN75" s="284"/>
      <c r="AO75" s="41">
        <f>ROUND(ROUND(ROUND(I75*$O$74,0)*AH75,0)/$AL$58,0)</f>
        <v>130</v>
      </c>
      <c r="AP75" s="53"/>
    </row>
    <row r="76" spans="1:42" ht="16.5" customHeight="1">
      <c r="A76" s="14">
        <v>75</v>
      </c>
      <c r="B76" s="15">
        <v>9026</v>
      </c>
      <c r="C76" s="80" t="s">
        <v>1042</v>
      </c>
      <c r="D76" s="522"/>
      <c r="E76" s="511"/>
      <c r="F76" s="511"/>
      <c r="G76" s="512"/>
      <c r="H76" s="57"/>
      <c r="I76" s="420"/>
      <c r="J76" s="420"/>
      <c r="K76" s="420"/>
      <c r="L76" s="259"/>
      <c r="M76" s="159"/>
      <c r="N76" s="12"/>
      <c r="O76" s="12"/>
      <c r="P76" s="284"/>
      <c r="Q76" s="576" t="s">
        <v>332</v>
      </c>
      <c r="R76" s="577"/>
      <c r="S76" s="577"/>
      <c r="T76" s="577"/>
      <c r="U76" s="577"/>
      <c r="V76" s="577"/>
      <c r="W76" s="21"/>
      <c r="X76" s="343"/>
      <c r="Y76" s="257"/>
      <c r="Z76" s="365"/>
      <c r="AA76" s="365"/>
      <c r="AB76" s="365"/>
      <c r="AC76" s="365"/>
      <c r="AD76" s="365"/>
      <c r="AE76" s="365"/>
      <c r="AF76" s="365"/>
      <c r="AG76" s="365"/>
      <c r="AH76" s="365"/>
      <c r="AI76" s="365"/>
      <c r="AJ76" s="407"/>
      <c r="AK76" s="408"/>
      <c r="AL76" s="408"/>
      <c r="AM76" s="408"/>
      <c r="AN76" s="409"/>
      <c r="AO76" s="41">
        <f>ROUND(ROUND(ROUND(I75*$O$74,0)*X77,0)/$AL$58,0)</f>
        <v>167</v>
      </c>
      <c r="AP76" s="53"/>
    </row>
    <row r="77" spans="1:42" ht="16.5" customHeight="1">
      <c r="A77" s="14">
        <v>75</v>
      </c>
      <c r="B77" s="15">
        <v>9028</v>
      </c>
      <c r="C77" s="80" t="s">
        <v>1043</v>
      </c>
      <c r="D77" s="523"/>
      <c r="E77" s="513"/>
      <c r="F77" s="513"/>
      <c r="G77" s="514"/>
      <c r="H77" s="44"/>
      <c r="I77" s="25"/>
      <c r="J77" s="25"/>
      <c r="K77" s="363"/>
      <c r="L77" s="243"/>
      <c r="M77" s="176"/>
      <c r="N77" s="33"/>
      <c r="O77" s="33"/>
      <c r="P77" s="54"/>
      <c r="Q77" s="578"/>
      <c r="R77" s="579"/>
      <c r="S77" s="579"/>
      <c r="T77" s="579"/>
      <c r="U77" s="579"/>
      <c r="V77" s="579"/>
      <c r="W77" s="25" t="s">
        <v>604</v>
      </c>
      <c r="X77" s="574">
        <f>$Z$9</f>
        <v>0.9</v>
      </c>
      <c r="Y77" s="575"/>
      <c r="Z77" s="603" t="s">
        <v>1488</v>
      </c>
      <c r="AA77" s="604"/>
      <c r="AB77" s="604"/>
      <c r="AC77" s="604"/>
      <c r="AD77" s="604"/>
      <c r="AE77" s="604"/>
      <c r="AF77" s="604"/>
      <c r="AG77" s="365" t="s">
        <v>568</v>
      </c>
      <c r="AH77" s="530">
        <f>$AL$7</f>
        <v>0.7</v>
      </c>
      <c r="AI77" s="530"/>
      <c r="AJ77" s="336"/>
      <c r="AK77" s="337"/>
      <c r="AL77" s="337"/>
      <c r="AM77" s="337"/>
      <c r="AN77" s="338"/>
      <c r="AO77" s="41">
        <f>ROUND(ROUND(ROUND(ROUND(I75*$O$74,0)*X77,0)*AH77,0)/$AL$58,0)</f>
        <v>117</v>
      </c>
      <c r="AP77" s="61"/>
    </row>
  </sheetData>
  <sheetProtection/>
  <mergeCells count="108">
    <mergeCell ref="Z75:AF75"/>
    <mergeCell ref="X77:Y77"/>
    <mergeCell ref="AH77:AI77"/>
    <mergeCell ref="AH75:AI75"/>
    <mergeCell ref="Z77:AF77"/>
    <mergeCell ref="O74:P74"/>
    <mergeCell ref="AH73:AI73"/>
    <mergeCell ref="Z73:AF73"/>
    <mergeCell ref="X57:Y57"/>
    <mergeCell ref="AH57:AI57"/>
    <mergeCell ref="AH61:AI61"/>
    <mergeCell ref="Z61:AF61"/>
    <mergeCell ref="AJ56:AN56"/>
    <mergeCell ref="X65:Y65"/>
    <mergeCell ref="AH65:AI65"/>
    <mergeCell ref="Z63:AF63"/>
    <mergeCell ref="Z65:AF65"/>
    <mergeCell ref="AC30:AD30"/>
    <mergeCell ref="AE30:AK30"/>
    <mergeCell ref="L11:M11"/>
    <mergeCell ref="M14:N14"/>
    <mergeCell ref="AH63:AI63"/>
    <mergeCell ref="Z13:AA13"/>
    <mergeCell ref="AM28:AN28"/>
    <mergeCell ref="AE28:AK28"/>
    <mergeCell ref="AH18:AI18"/>
    <mergeCell ref="AH17:AI17"/>
    <mergeCell ref="AJ20:AK20"/>
    <mergeCell ref="AJ21:AK21"/>
    <mergeCell ref="AC34:AD34"/>
    <mergeCell ref="AC43:AD43"/>
    <mergeCell ref="AE47:AK47"/>
    <mergeCell ref="Z55:AF55"/>
    <mergeCell ref="Z57:AF57"/>
    <mergeCell ref="AC47:AD47"/>
    <mergeCell ref="X61:Y61"/>
    <mergeCell ref="AL7:AM7"/>
    <mergeCell ref="AH55:AI55"/>
    <mergeCell ref="AL11:AM11"/>
    <mergeCell ref="AH15:AI15"/>
    <mergeCell ref="AL9:AM9"/>
    <mergeCell ref="AL13:AM13"/>
    <mergeCell ref="AH16:AI16"/>
    <mergeCell ref="AM34:AN34"/>
    <mergeCell ref="AM47:AN47"/>
    <mergeCell ref="AM32:AN32"/>
    <mergeCell ref="AM30:AN30"/>
    <mergeCell ref="AM43:AN43"/>
    <mergeCell ref="AE41:AK41"/>
    <mergeCell ref="AE32:AK32"/>
    <mergeCell ref="AE34:AK34"/>
    <mergeCell ref="AL58:AM58"/>
    <mergeCell ref="AM41:AN41"/>
    <mergeCell ref="AM45:AN45"/>
    <mergeCell ref="AJ54:AN54"/>
    <mergeCell ref="AJ55:AN55"/>
    <mergeCell ref="AH67:AI67"/>
    <mergeCell ref="I63:J63"/>
    <mergeCell ref="AH71:AI71"/>
    <mergeCell ref="O66:P66"/>
    <mergeCell ref="I71:J71"/>
    <mergeCell ref="X69:Y69"/>
    <mergeCell ref="AH69:AI69"/>
    <mergeCell ref="Z67:AF67"/>
    <mergeCell ref="Z69:AF69"/>
    <mergeCell ref="Z71:AF71"/>
    <mergeCell ref="I67:J67"/>
    <mergeCell ref="V42:AA43"/>
    <mergeCell ref="V46:AA47"/>
    <mergeCell ref="P42:U43"/>
    <mergeCell ref="S44:T44"/>
    <mergeCell ref="Z59:AF59"/>
    <mergeCell ref="AE43:AK43"/>
    <mergeCell ref="AE45:AK45"/>
    <mergeCell ref="AH59:AI59"/>
    <mergeCell ref="R8:X9"/>
    <mergeCell ref="R12:X13"/>
    <mergeCell ref="D6:G13"/>
    <mergeCell ref="D27:G34"/>
    <mergeCell ref="V29:AA30"/>
    <mergeCell ref="V33:AA34"/>
    <mergeCell ref="P29:U29"/>
    <mergeCell ref="K28:L28"/>
    <mergeCell ref="Z9:AA9"/>
    <mergeCell ref="L7:M7"/>
    <mergeCell ref="T33:U33"/>
    <mergeCell ref="K32:L32"/>
    <mergeCell ref="K34:L34"/>
    <mergeCell ref="L9:M9"/>
    <mergeCell ref="L13:M13"/>
    <mergeCell ref="K30:L30"/>
    <mergeCell ref="T31:U31"/>
    <mergeCell ref="D40:G47"/>
    <mergeCell ref="K41:L41"/>
    <mergeCell ref="K45:L45"/>
    <mergeCell ref="I55:J55"/>
    <mergeCell ref="I59:J59"/>
    <mergeCell ref="X73:Y73"/>
    <mergeCell ref="D54:G77"/>
    <mergeCell ref="Q56:V57"/>
    <mergeCell ref="Q60:V61"/>
    <mergeCell ref="Q64:V65"/>
    <mergeCell ref="Q68:V69"/>
    <mergeCell ref="Q72:V73"/>
    <mergeCell ref="Q76:V77"/>
    <mergeCell ref="M64:P65"/>
    <mergeCell ref="M71:P72"/>
    <mergeCell ref="I75:J75"/>
  </mergeCells>
  <printOptions horizontalCentered="1"/>
  <pageMargins left="0.3937007874015748" right="0.3937007874015748" top="0.7874015748031497" bottom="0.5905511811023623" header="0.5118110236220472" footer="0.31496062992125984"/>
  <pageSetup firstPageNumber="35" useFirstPageNumber="1" horizontalDpi="600" verticalDpi="600" orientation="portrait" paperSize="9" scale="63" r:id="rId1"/>
  <headerFooter alignWithMargins="0">
    <oddHeader>&amp;R&amp;9介護予防小規模多機能型居宅介護</oddHeader>
    <oddFooter>&amp;C&amp;14&amp;P</oddFooter>
  </headerFooter>
  <rowBreaks count="1" manualBreakCount="1">
    <brk id="48" max="255" man="1"/>
  </rowBreaks>
  <ignoredErrors>
    <ignoredError sqref="AO74 AO44 AO31 AO7 AO58:AO59 AO70:AO71 AO66:AO67" formula="1"/>
  </ignoredErrors>
</worksheet>
</file>

<file path=xl/worksheets/sheet19.xml><?xml version="1.0" encoding="utf-8"?>
<worksheet xmlns="http://schemas.openxmlformats.org/spreadsheetml/2006/main" xmlns:r="http://schemas.openxmlformats.org/officeDocument/2006/relationships">
  <dimension ref="A1:AM81"/>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20" width="2.375" style="410" customWidth="1"/>
    <col min="21" max="21" width="2.75390625" style="410" customWidth="1"/>
    <col min="22" max="26" width="2.375" style="410" customWidth="1"/>
    <col min="27" max="27" width="3.25390625" style="410" customWidth="1"/>
    <col min="28" max="29" width="2.375" style="410" customWidth="1"/>
    <col min="30" max="31" width="1.875" style="410" customWidth="1"/>
    <col min="32" max="32" width="2.375" style="410" customWidth="1"/>
    <col min="33" max="33" width="2.00390625" style="410" customWidth="1"/>
    <col min="34" max="36" width="3.00390625" style="410" customWidth="1"/>
    <col min="37" max="37" width="1.875" style="410" customWidth="1"/>
    <col min="38" max="38" width="8.625" style="410" customWidth="1"/>
    <col min="39" max="39" width="8.50390625" style="410" customWidth="1"/>
    <col min="40" max="16384" width="9.00390625" style="410" customWidth="1"/>
  </cols>
  <sheetData>
    <row r="1" ht="17.25" customHeight="1">
      <c r="A1" s="76"/>
    </row>
    <row r="2" spans="1:2" ht="17.25" customHeight="1">
      <c r="A2" s="76"/>
      <c r="B2" s="76" t="s">
        <v>1285</v>
      </c>
    </row>
    <row r="3" spans="1:2" ht="17.25" customHeight="1">
      <c r="A3" s="76"/>
      <c r="B3" s="76"/>
    </row>
    <row r="4" spans="1:2" ht="17.25" customHeight="1">
      <c r="A4" s="76"/>
      <c r="B4" s="76" t="s">
        <v>1791</v>
      </c>
    </row>
    <row r="5" ht="13.5" customHeight="1"/>
    <row r="6" spans="1:39" ht="16.5" customHeight="1">
      <c r="A6" s="3" t="s">
        <v>345</v>
      </c>
      <c r="B6" s="411"/>
      <c r="C6" s="4" t="s">
        <v>346</v>
      </c>
      <c r="D6" s="438"/>
      <c r="E6" s="415"/>
      <c r="F6" s="415"/>
      <c r="G6" s="415"/>
      <c r="H6" s="415"/>
      <c r="I6" s="415"/>
      <c r="J6" s="415"/>
      <c r="K6" s="415"/>
      <c r="L6" s="415"/>
      <c r="M6" s="415"/>
      <c r="N6" s="415"/>
      <c r="O6" s="415"/>
      <c r="P6" s="415"/>
      <c r="Q6" s="415"/>
      <c r="R6" s="5" t="s">
        <v>347</v>
      </c>
      <c r="S6" s="415"/>
      <c r="T6" s="415"/>
      <c r="U6" s="415"/>
      <c r="V6" s="415"/>
      <c r="W6" s="415"/>
      <c r="X6" s="415"/>
      <c r="Y6" s="415"/>
      <c r="Z6" s="415"/>
      <c r="AA6" s="415"/>
      <c r="AB6" s="415"/>
      <c r="AC6" s="415"/>
      <c r="AD6" s="415"/>
      <c r="AE6" s="415"/>
      <c r="AF6" s="415"/>
      <c r="AG6" s="415"/>
      <c r="AH6" s="415"/>
      <c r="AI6" s="415"/>
      <c r="AJ6" s="415"/>
      <c r="AK6" s="416"/>
      <c r="AL6" s="78" t="s">
        <v>664</v>
      </c>
      <c r="AM6" s="78" t="s">
        <v>665</v>
      </c>
    </row>
    <row r="7" spans="1:39" ht="16.5" customHeight="1">
      <c r="A7" s="7" t="s">
        <v>348</v>
      </c>
      <c r="B7" s="8" t="s">
        <v>349</v>
      </c>
      <c r="C7" s="412"/>
      <c r="D7" s="413"/>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12"/>
      <c r="AL7" s="79" t="s">
        <v>1248</v>
      </c>
      <c r="AM7" s="79" t="s">
        <v>1249</v>
      </c>
    </row>
    <row r="8" spans="1:39" ht="16.5" customHeight="1">
      <c r="A8" s="94">
        <v>37</v>
      </c>
      <c r="B8" s="15">
        <v>1121</v>
      </c>
      <c r="C8" s="172" t="s">
        <v>1401</v>
      </c>
      <c r="D8" s="521" t="s">
        <v>851</v>
      </c>
      <c r="E8" s="509"/>
      <c r="F8" s="509"/>
      <c r="G8" s="510"/>
      <c r="H8" s="672" t="s">
        <v>852</v>
      </c>
      <c r="I8" s="672"/>
      <c r="J8" s="672"/>
      <c r="K8" s="672"/>
      <c r="L8" s="672"/>
      <c r="M8" s="43" t="s">
        <v>778</v>
      </c>
      <c r="N8" s="492"/>
      <c r="O8" s="492"/>
      <c r="P8" s="150"/>
      <c r="Q8" s="416"/>
      <c r="R8" s="352"/>
      <c r="S8" s="352"/>
      <c r="T8" s="352"/>
      <c r="U8" s="352"/>
      <c r="V8" s="352"/>
      <c r="W8" s="352"/>
      <c r="X8" s="352"/>
      <c r="Y8" s="352"/>
      <c r="Z8" s="352"/>
      <c r="AA8" s="352"/>
      <c r="AB8" s="352"/>
      <c r="AC8" s="352"/>
      <c r="AD8" s="365"/>
      <c r="AE8" s="365"/>
      <c r="AF8" s="365"/>
      <c r="AG8" s="365"/>
      <c r="AH8" s="365"/>
      <c r="AI8" s="493"/>
      <c r="AJ8" s="397"/>
      <c r="AK8" s="27"/>
      <c r="AL8" s="22">
        <f>N9</f>
        <v>801</v>
      </c>
      <c r="AM8" s="29" t="s">
        <v>1343</v>
      </c>
    </row>
    <row r="9" spans="1:39" ht="16.5" customHeight="1">
      <c r="A9" s="94">
        <v>37</v>
      </c>
      <c r="B9" s="15">
        <v>1123</v>
      </c>
      <c r="C9" s="172" t="s">
        <v>1413</v>
      </c>
      <c r="D9" s="522"/>
      <c r="E9" s="511"/>
      <c r="F9" s="511"/>
      <c r="G9" s="512"/>
      <c r="H9" s="619"/>
      <c r="I9" s="619"/>
      <c r="J9" s="619"/>
      <c r="K9" s="619"/>
      <c r="L9" s="619"/>
      <c r="M9" s="310"/>
      <c r="N9" s="593">
        <v>801</v>
      </c>
      <c r="O9" s="593"/>
      <c r="P9" s="25" t="s">
        <v>1249</v>
      </c>
      <c r="Q9" s="412"/>
      <c r="R9" s="603" t="s">
        <v>1334</v>
      </c>
      <c r="S9" s="604"/>
      <c r="T9" s="604"/>
      <c r="U9" s="604"/>
      <c r="V9" s="604"/>
      <c r="W9" s="604"/>
      <c r="X9" s="604"/>
      <c r="Y9" s="604"/>
      <c r="Z9" s="604"/>
      <c r="AA9" s="604"/>
      <c r="AB9" s="604"/>
      <c r="AC9" s="604"/>
      <c r="AD9" s="353" t="s">
        <v>450</v>
      </c>
      <c r="AE9" s="530">
        <v>0.97</v>
      </c>
      <c r="AF9" s="530"/>
      <c r="AG9" s="530"/>
      <c r="AH9" s="617"/>
      <c r="AI9" s="493"/>
      <c r="AJ9" s="397"/>
      <c r="AK9" s="27"/>
      <c r="AL9" s="41">
        <f>ROUND(N9*AE9,0)</f>
        <v>777</v>
      </c>
      <c r="AM9" s="23"/>
    </row>
    <row r="10" spans="1:39" ht="16.5" customHeight="1">
      <c r="A10" s="94">
        <v>37</v>
      </c>
      <c r="B10" s="15">
        <v>2121</v>
      </c>
      <c r="C10" s="172" t="s">
        <v>1402</v>
      </c>
      <c r="D10" s="522"/>
      <c r="E10" s="511"/>
      <c r="F10" s="511"/>
      <c r="G10" s="512"/>
      <c r="H10" s="672" t="s">
        <v>853</v>
      </c>
      <c r="I10" s="672"/>
      <c r="J10" s="672"/>
      <c r="K10" s="672"/>
      <c r="L10" s="672"/>
      <c r="M10" s="43" t="s">
        <v>854</v>
      </c>
      <c r="N10" s="492"/>
      <c r="O10" s="492"/>
      <c r="P10" s="150"/>
      <c r="Q10" s="416"/>
      <c r="R10" s="352"/>
      <c r="S10" s="352"/>
      <c r="T10" s="352"/>
      <c r="U10" s="352"/>
      <c r="V10" s="352"/>
      <c r="W10" s="352"/>
      <c r="X10" s="352"/>
      <c r="Y10" s="352"/>
      <c r="Z10" s="352"/>
      <c r="AA10" s="352"/>
      <c r="AB10" s="352"/>
      <c r="AC10" s="352"/>
      <c r="AD10" s="365"/>
      <c r="AE10" s="365"/>
      <c r="AF10" s="365"/>
      <c r="AG10" s="365"/>
      <c r="AH10" s="365"/>
      <c r="AI10" s="493"/>
      <c r="AJ10" s="488"/>
      <c r="AK10" s="27"/>
      <c r="AL10" s="22">
        <f>N11</f>
        <v>788</v>
      </c>
      <c r="AM10" s="23"/>
    </row>
    <row r="11" spans="1:39" ht="16.5" customHeight="1">
      <c r="A11" s="94">
        <v>37</v>
      </c>
      <c r="B11" s="15">
        <v>2123</v>
      </c>
      <c r="C11" s="172" t="s">
        <v>128</v>
      </c>
      <c r="D11" s="523"/>
      <c r="E11" s="513"/>
      <c r="F11" s="513"/>
      <c r="G11" s="514"/>
      <c r="H11" s="619"/>
      <c r="I11" s="619"/>
      <c r="J11" s="619"/>
      <c r="K11" s="619"/>
      <c r="L11" s="619"/>
      <c r="M11" s="310"/>
      <c r="N11" s="593">
        <v>788</v>
      </c>
      <c r="O11" s="593"/>
      <c r="P11" s="25" t="s">
        <v>1249</v>
      </c>
      <c r="Q11" s="412"/>
      <c r="R11" s="603" t="s">
        <v>1334</v>
      </c>
      <c r="S11" s="604"/>
      <c r="T11" s="604"/>
      <c r="U11" s="604"/>
      <c r="V11" s="604"/>
      <c r="W11" s="604"/>
      <c r="X11" s="604"/>
      <c r="Y11" s="604"/>
      <c r="Z11" s="604"/>
      <c r="AA11" s="604"/>
      <c r="AB11" s="604"/>
      <c r="AC11" s="604"/>
      <c r="AD11" s="353" t="s">
        <v>450</v>
      </c>
      <c r="AE11" s="530">
        <v>0.97</v>
      </c>
      <c r="AF11" s="530"/>
      <c r="AG11" s="530"/>
      <c r="AH11" s="617"/>
      <c r="AI11" s="493"/>
      <c r="AJ11" s="488"/>
      <c r="AK11" s="27"/>
      <c r="AL11" s="41">
        <f>ROUND(N11*AE11,0)</f>
        <v>764</v>
      </c>
      <c r="AM11" s="23"/>
    </row>
    <row r="12" spans="1:39" ht="16.5" customHeight="1">
      <c r="A12" s="94">
        <v>37</v>
      </c>
      <c r="B12" s="15">
        <v>6141</v>
      </c>
      <c r="C12" s="63" t="s">
        <v>1727</v>
      </c>
      <c r="D12" s="45"/>
      <c r="E12" s="21" t="s">
        <v>623</v>
      </c>
      <c r="F12" s="21"/>
      <c r="G12" s="21"/>
      <c r="H12" s="21"/>
      <c r="I12" s="21"/>
      <c r="J12" s="2"/>
      <c r="K12" s="21"/>
      <c r="L12" s="19"/>
      <c r="M12" s="364" t="s">
        <v>624</v>
      </c>
      <c r="N12" s="382"/>
      <c r="O12" s="382"/>
      <c r="P12" s="25"/>
      <c r="Q12" s="305"/>
      <c r="R12" s="307"/>
      <c r="S12" s="365"/>
      <c r="T12" s="307"/>
      <c r="U12" s="307"/>
      <c r="V12" s="40"/>
      <c r="W12" s="40"/>
      <c r="X12" s="352"/>
      <c r="Y12" s="352"/>
      <c r="Z12" s="352"/>
      <c r="AA12" s="307"/>
      <c r="AB12" s="307"/>
      <c r="AC12" s="307"/>
      <c r="AD12" s="355"/>
      <c r="AE12" s="592">
        <v>50</v>
      </c>
      <c r="AF12" s="592"/>
      <c r="AG12" s="307" t="s">
        <v>1740</v>
      </c>
      <c r="AH12" s="307"/>
      <c r="AI12" s="307"/>
      <c r="AJ12" s="307"/>
      <c r="AK12" s="27"/>
      <c r="AL12" s="22">
        <f>AE12</f>
        <v>50</v>
      </c>
      <c r="AM12" s="418"/>
    </row>
    <row r="13" spans="1:39" ht="16.5" customHeight="1">
      <c r="A13" s="94">
        <v>37</v>
      </c>
      <c r="B13" s="15">
        <v>6151</v>
      </c>
      <c r="C13" s="63" t="s">
        <v>1728</v>
      </c>
      <c r="D13" s="310"/>
      <c r="E13" s="25"/>
      <c r="F13" s="25"/>
      <c r="G13" s="25"/>
      <c r="H13" s="25"/>
      <c r="I13" s="25"/>
      <c r="J13" s="305"/>
      <c r="K13" s="25"/>
      <c r="L13" s="26"/>
      <c r="M13" s="364" t="s">
        <v>625</v>
      </c>
      <c r="N13" s="382"/>
      <c r="O13" s="382"/>
      <c r="P13" s="25"/>
      <c r="Q13" s="305"/>
      <c r="R13" s="2"/>
      <c r="S13" s="365"/>
      <c r="T13" s="307"/>
      <c r="U13" s="307"/>
      <c r="V13" s="40"/>
      <c r="W13" s="40"/>
      <c r="X13" s="352"/>
      <c r="Y13" s="352"/>
      <c r="Z13" s="352"/>
      <c r="AA13" s="307"/>
      <c r="AB13" s="307"/>
      <c r="AC13" s="307"/>
      <c r="AD13" s="355"/>
      <c r="AE13" s="592">
        <v>25</v>
      </c>
      <c r="AF13" s="592"/>
      <c r="AG13" s="307" t="s">
        <v>1740</v>
      </c>
      <c r="AH13" s="307"/>
      <c r="AI13" s="307"/>
      <c r="AJ13" s="307"/>
      <c r="AK13" s="27"/>
      <c r="AL13" s="22">
        <f>AE13</f>
        <v>25</v>
      </c>
      <c r="AM13" s="418"/>
    </row>
    <row r="14" spans="1:39" ht="16.5" customHeight="1">
      <c r="A14" s="94">
        <v>37</v>
      </c>
      <c r="B14" s="14">
        <v>6109</v>
      </c>
      <c r="C14" s="63" t="s">
        <v>1451</v>
      </c>
      <c r="D14" s="220"/>
      <c r="E14" s="365" t="s">
        <v>626</v>
      </c>
      <c r="F14" s="365"/>
      <c r="G14" s="365"/>
      <c r="H14" s="365"/>
      <c r="I14" s="365"/>
      <c r="J14" s="307"/>
      <c r="K14" s="25"/>
      <c r="L14" s="307"/>
      <c r="M14" s="307"/>
      <c r="N14" s="382"/>
      <c r="O14" s="382"/>
      <c r="P14" s="25"/>
      <c r="Q14" s="305"/>
      <c r="R14" s="307"/>
      <c r="S14" s="365"/>
      <c r="T14" s="307"/>
      <c r="U14" s="307"/>
      <c r="V14" s="40"/>
      <c r="W14" s="40"/>
      <c r="X14" s="352"/>
      <c r="Y14" s="352"/>
      <c r="Z14" s="352"/>
      <c r="AA14" s="307"/>
      <c r="AB14" s="307"/>
      <c r="AC14" s="307"/>
      <c r="AD14" s="355"/>
      <c r="AE14" s="592">
        <v>120</v>
      </c>
      <c r="AF14" s="592"/>
      <c r="AG14" s="307" t="s">
        <v>1740</v>
      </c>
      <c r="AH14" s="307"/>
      <c r="AI14" s="307"/>
      <c r="AJ14" s="307"/>
      <c r="AK14" s="27"/>
      <c r="AL14" s="22">
        <f>AE14</f>
        <v>120</v>
      </c>
      <c r="AM14" s="418"/>
    </row>
    <row r="15" spans="1:39" ht="16.5" customHeight="1">
      <c r="A15" s="14">
        <v>37</v>
      </c>
      <c r="B15" s="15">
        <v>1550</v>
      </c>
      <c r="C15" s="172" t="s">
        <v>1241</v>
      </c>
      <c r="D15" s="135" t="s">
        <v>855</v>
      </c>
      <c r="E15" s="99"/>
      <c r="F15" s="99"/>
      <c r="G15" s="99"/>
      <c r="H15" s="99"/>
      <c r="I15" s="99"/>
      <c r="J15" s="99"/>
      <c r="K15" s="99"/>
      <c r="L15" s="99"/>
      <c r="M15" s="99"/>
      <c r="N15" s="99"/>
      <c r="O15" s="99"/>
      <c r="P15" s="99"/>
      <c r="Q15" s="307"/>
      <c r="R15" s="307"/>
      <c r="S15" s="307"/>
      <c r="T15" s="307"/>
      <c r="U15" s="414"/>
      <c r="V15" s="353"/>
      <c r="W15" s="414"/>
      <c r="X15" s="40"/>
      <c r="Y15" s="353"/>
      <c r="Z15" s="384"/>
      <c r="AA15" s="384"/>
      <c r="AB15" s="414"/>
      <c r="AC15" s="414"/>
      <c r="AD15" s="414"/>
      <c r="AE15" s="599">
        <v>30</v>
      </c>
      <c r="AF15" s="599"/>
      <c r="AG15" s="307" t="s">
        <v>1740</v>
      </c>
      <c r="AH15" s="307"/>
      <c r="AI15" s="307"/>
      <c r="AJ15" s="307"/>
      <c r="AK15" s="27"/>
      <c r="AL15" s="156">
        <f>AE15</f>
        <v>30</v>
      </c>
      <c r="AM15" s="100"/>
    </row>
    <row r="16" spans="1:39" ht="16.5" customHeight="1">
      <c r="A16" s="94">
        <v>37</v>
      </c>
      <c r="B16" s="15">
        <v>6502</v>
      </c>
      <c r="C16" s="63" t="s">
        <v>1457</v>
      </c>
      <c r="D16" s="25" t="s">
        <v>856</v>
      </c>
      <c r="E16" s="25"/>
      <c r="F16" s="25"/>
      <c r="G16" s="25"/>
      <c r="H16" s="25"/>
      <c r="I16" s="25"/>
      <c r="J16" s="305"/>
      <c r="K16" s="25"/>
      <c r="L16" s="305"/>
      <c r="M16" s="305"/>
      <c r="N16" s="382"/>
      <c r="O16" s="382"/>
      <c r="P16" s="382"/>
      <c r="Q16" s="25"/>
      <c r="R16" s="305"/>
      <c r="S16" s="283"/>
      <c r="T16" s="305"/>
      <c r="U16" s="305"/>
      <c r="V16" s="59"/>
      <c r="W16" s="59"/>
      <c r="X16" s="366"/>
      <c r="Y16" s="366"/>
      <c r="Z16" s="366"/>
      <c r="AA16" s="305"/>
      <c r="AB16" s="305"/>
      <c r="AC16" s="305"/>
      <c r="AD16" s="355"/>
      <c r="AE16" s="592">
        <v>400</v>
      </c>
      <c r="AF16" s="592"/>
      <c r="AG16" s="305" t="s">
        <v>1740</v>
      </c>
      <c r="AH16" s="305"/>
      <c r="AI16" s="305"/>
      <c r="AJ16" s="305"/>
      <c r="AK16" s="26"/>
      <c r="AL16" s="22">
        <f aca="true" t="shared" si="0" ref="AL16:AL21">AE16</f>
        <v>400</v>
      </c>
      <c r="AM16" s="122" t="s">
        <v>2123</v>
      </c>
    </row>
    <row r="17" spans="1:39" ht="16.5" customHeight="1">
      <c r="A17" s="94">
        <v>37</v>
      </c>
      <c r="B17" s="14">
        <v>6133</v>
      </c>
      <c r="C17" s="63" t="s">
        <v>1452</v>
      </c>
      <c r="D17" s="43" t="s">
        <v>857</v>
      </c>
      <c r="E17" s="21"/>
      <c r="F17" s="21"/>
      <c r="G17" s="21"/>
      <c r="H17" s="21"/>
      <c r="I17" s="21"/>
      <c r="J17" s="2"/>
      <c r="K17" s="21"/>
      <c r="L17" s="2"/>
      <c r="M17" s="2"/>
      <c r="N17" s="221"/>
      <c r="O17" s="306" t="s">
        <v>858</v>
      </c>
      <c r="P17" s="385"/>
      <c r="Q17" s="414"/>
      <c r="R17" s="307"/>
      <c r="S17" s="365"/>
      <c r="T17" s="307"/>
      <c r="U17" s="307"/>
      <c r="V17" s="40"/>
      <c r="W17" s="40"/>
      <c r="X17" s="352"/>
      <c r="Y17" s="352"/>
      <c r="Z17" s="352"/>
      <c r="AA17" s="307"/>
      <c r="AB17" s="307"/>
      <c r="AC17" s="307"/>
      <c r="AD17" s="353"/>
      <c r="AE17" s="599">
        <v>3</v>
      </c>
      <c r="AF17" s="599"/>
      <c r="AG17" s="307" t="s">
        <v>1740</v>
      </c>
      <c r="AH17" s="307"/>
      <c r="AI17" s="307"/>
      <c r="AJ17" s="307"/>
      <c r="AK17" s="27"/>
      <c r="AL17" s="22">
        <f t="shared" si="0"/>
        <v>3</v>
      </c>
      <c r="AM17" s="23" t="s">
        <v>1343</v>
      </c>
    </row>
    <row r="18" spans="1:39" ht="16.5" customHeight="1">
      <c r="A18" s="94">
        <v>37</v>
      </c>
      <c r="B18" s="15">
        <v>6134</v>
      </c>
      <c r="C18" s="63" t="s">
        <v>1453</v>
      </c>
      <c r="D18" s="44"/>
      <c r="E18" s="25"/>
      <c r="F18" s="25"/>
      <c r="G18" s="25"/>
      <c r="H18" s="25"/>
      <c r="I18" s="25"/>
      <c r="J18" s="305"/>
      <c r="K18" s="25"/>
      <c r="L18" s="305"/>
      <c r="M18" s="305"/>
      <c r="N18" s="382"/>
      <c r="O18" s="306" t="s">
        <v>859</v>
      </c>
      <c r="P18" s="385"/>
      <c r="Q18" s="414"/>
      <c r="R18" s="307"/>
      <c r="S18" s="365"/>
      <c r="T18" s="307"/>
      <c r="U18" s="307"/>
      <c r="V18" s="40"/>
      <c r="W18" s="40"/>
      <c r="X18" s="352"/>
      <c r="Y18" s="352"/>
      <c r="Z18" s="352"/>
      <c r="AA18" s="307"/>
      <c r="AB18" s="307"/>
      <c r="AC18" s="307"/>
      <c r="AD18" s="353"/>
      <c r="AE18" s="599">
        <v>4</v>
      </c>
      <c r="AF18" s="599"/>
      <c r="AG18" s="307" t="s">
        <v>1740</v>
      </c>
      <c r="AH18" s="307"/>
      <c r="AI18" s="307"/>
      <c r="AJ18" s="307"/>
      <c r="AK18" s="27"/>
      <c r="AL18" s="22">
        <f t="shared" si="0"/>
        <v>4</v>
      </c>
      <c r="AM18" s="418"/>
    </row>
    <row r="19" spans="1:39" ht="16.5" customHeight="1">
      <c r="A19" s="94">
        <v>37</v>
      </c>
      <c r="B19" s="14">
        <v>6101</v>
      </c>
      <c r="C19" s="63" t="s">
        <v>1454</v>
      </c>
      <c r="D19" s="17" t="s">
        <v>860</v>
      </c>
      <c r="E19" s="116"/>
      <c r="F19" s="18"/>
      <c r="G19" s="18"/>
      <c r="H19" s="18"/>
      <c r="I19" s="2"/>
      <c r="J19" s="2"/>
      <c r="K19" s="2"/>
      <c r="L19" s="2"/>
      <c r="M19" s="2"/>
      <c r="N19" s="2"/>
      <c r="O19" s="306" t="s">
        <v>435</v>
      </c>
      <c r="P19" s="307"/>
      <c r="Q19" s="414"/>
      <c r="R19" s="307"/>
      <c r="S19" s="365"/>
      <c r="T19" s="307"/>
      <c r="U19" s="307"/>
      <c r="V19" s="40"/>
      <c r="W19" s="40"/>
      <c r="X19" s="352"/>
      <c r="Y19" s="352"/>
      <c r="Z19" s="352"/>
      <c r="AA19" s="307"/>
      <c r="AB19" s="307"/>
      <c r="AC19" s="307"/>
      <c r="AD19" s="353"/>
      <c r="AE19" s="599">
        <v>12</v>
      </c>
      <c r="AF19" s="599"/>
      <c r="AG19" s="307" t="s">
        <v>1740</v>
      </c>
      <c r="AH19" s="307"/>
      <c r="AI19" s="307"/>
      <c r="AJ19" s="307"/>
      <c r="AK19" s="27"/>
      <c r="AL19" s="22">
        <f t="shared" si="0"/>
        <v>12</v>
      </c>
      <c r="AM19" s="418"/>
    </row>
    <row r="20" spans="1:39" ht="16.5" customHeight="1">
      <c r="A20" s="94">
        <v>37</v>
      </c>
      <c r="B20" s="14">
        <v>6102</v>
      </c>
      <c r="C20" s="63" t="s">
        <v>1455</v>
      </c>
      <c r="D20" s="404"/>
      <c r="E20" s="30"/>
      <c r="F20" s="405"/>
      <c r="G20" s="405"/>
      <c r="H20" s="405"/>
      <c r="I20" s="10"/>
      <c r="J20" s="10"/>
      <c r="K20" s="10"/>
      <c r="L20" s="10"/>
      <c r="M20" s="10"/>
      <c r="N20" s="10"/>
      <c r="O20" s="306" t="s">
        <v>436</v>
      </c>
      <c r="P20" s="307"/>
      <c r="Q20" s="414"/>
      <c r="R20" s="307"/>
      <c r="S20" s="365"/>
      <c r="T20" s="307"/>
      <c r="U20" s="307"/>
      <c r="V20" s="40"/>
      <c r="W20" s="40"/>
      <c r="X20" s="352"/>
      <c r="Y20" s="352"/>
      <c r="Z20" s="352"/>
      <c r="AA20" s="307"/>
      <c r="AB20" s="307"/>
      <c r="AC20" s="307"/>
      <c r="AD20" s="353"/>
      <c r="AE20" s="599">
        <v>6</v>
      </c>
      <c r="AF20" s="599"/>
      <c r="AG20" s="307" t="s">
        <v>1740</v>
      </c>
      <c r="AH20" s="307"/>
      <c r="AI20" s="307"/>
      <c r="AJ20" s="307"/>
      <c r="AK20" s="27"/>
      <c r="AL20" s="22">
        <f t="shared" si="0"/>
        <v>6</v>
      </c>
      <c r="AM20" s="418"/>
    </row>
    <row r="21" spans="1:39" ht="16.5" customHeight="1">
      <c r="A21" s="14">
        <v>37</v>
      </c>
      <c r="B21" s="14">
        <v>6103</v>
      </c>
      <c r="C21" s="63" t="s">
        <v>1456</v>
      </c>
      <c r="D21" s="304"/>
      <c r="E21" s="305"/>
      <c r="F21" s="305"/>
      <c r="G21" s="305"/>
      <c r="H21" s="25"/>
      <c r="I21" s="25"/>
      <c r="J21" s="25"/>
      <c r="K21" s="25"/>
      <c r="L21" s="305"/>
      <c r="M21" s="305"/>
      <c r="N21" s="25"/>
      <c r="O21" s="306" t="s">
        <v>437</v>
      </c>
      <c r="P21" s="365"/>
      <c r="Q21" s="414"/>
      <c r="R21" s="365"/>
      <c r="S21" s="365"/>
      <c r="T21" s="307"/>
      <c r="U21" s="307"/>
      <c r="V21" s="40"/>
      <c r="W21" s="40"/>
      <c r="X21" s="352"/>
      <c r="Y21" s="352"/>
      <c r="Z21" s="352"/>
      <c r="AA21" s="307"/>
      <c r="AB21" s="307"/>
      <c r="AC21" s="307"/>
      <c r="AD21" s="353"/>
      <c r="AE21" s="599">
        <v>6</v>
      </c>
      <c r="AF21" s="599"/>
      <c r="AG21" s="307" t="s">
        <v>1740</v>
      </c>
      <c r="AH21" s="307"/>
      <c r="AI21" s="307"/>
      <c r="AJ21" s="307"/>
      <c r="AK21" s="27"/>
      <c r="AL21" s="41">
        <f t="shared" si="0"/>
        <v>6</v>
      </c>
      <c r="AM21" s="443"/>
    </row>
    <row r="22" spans="1:39" ht="16.5" customHeight="1">
      <c r="A22" s="94">
        <v>37</v>
      </c>
      <c r="B22" s="14">
        <v>6104</v>
      </c>
      <c r="C22" s="95" t="s">
        <v>2096</v>
      </c>
      <c r="D22" s="20" t="s">
        <v>333</v>
      </c>
      <c r="E22" s="2"/>
      <c r="F22" s="18"/>
      <c r="G22" s="18"/>
      <c r="H22" s="18"/>
      <c r="I22" s="2"/>
      <c r="J22" s="2"/>
      <c r="K22" s="2"/>
      <c r="L22" s="2"/>
      <c r="M22" s="2"/>
      <c r="N22" s="2"/>
      <c r="O22" s="306" t="s">
        <v>1780</v>
      </c>
      <c r="P22" s="307"/>
      <c r="Q22" s="414"/>
      <c r="R22" s="365"/>
      <c r="S22" s="365"/>
      <c r="T22" s="307"/>
      <c r="U22" s="307"/>
      <c r="V22" s="40"/>
      <c r="W22" s="307"/>
      <c r="X22" s="365"/>
      <c r="Y22" s="353"/>
      <c r="Z22" s="307"/>
      <c r="AA22" s="40"/>
      <c r="AB22" s="352"/>
      <c r="AC22" s="352"/>
      <c r="AD22" s="352"/>
      <c r="AE22" s="40" t="s">
        <v>1008</v>
      </c>
      <c r="AF22" s="365" t="s">
        <v>635</v>
      </c>
      <c r="AG22" s="365"/>
      <c r="AH22" s="353"/>
      <c r="AI22" s="307" t="s">
        <v>2301</v>
      </c>
      <c r="AJ22" s="307"/>
      <c r="AK22" s="27"/>
      <c r="AL22" s="22"/>
      <c r="AM22" s="29" t="s">
        <v>1957</v>
      </c>
    </row>
    <row r="23" spans="1:39" ht="16.5" customHeight="1">
      <c r="A23" s="94">
        <v>37</v>
      </c>
      <c r="B23" s="14">
        <v>6105</v>
      </c>
      <c r="C23" s="95" t="s">
        <v>2097</v>
      </c>
      <c r="D23" s="28"/>
      <c r="E23" s="10"/>
      <c r="F23" s="405"/>
      <c r="G23" s="405"/>
      <c r="H23" s="405"/>
      <c r="I23" s="10"/>
      <c r="J23" s="10"/>
      <c r="K23" s="10"/>
      <c r="L23" s="10"/>
      <c r="M23" s="10"/>
      <c r="N23" s="10"/>
      <c r="O23" s="306" t="s">
        <v>1781</v>
      </c>
      <c r="P23" s="307"/>
      <c r="Q23" s="414"/>
      <c r="R23" s="365"/>
      <c r="S23" s="365"/>
      <c r="T23" s="307"/>
      <c r="U23" s="307"/>
      <c r="V23" s="40"/>
      <c r="W23" s="307"/>
      <c r="X23" s="365"/>
      <c r="Y23" s="353"/>
      <c r="Z23" s="307"/>
      <c r="AA23" s="40"/>
      <c r="AB23" s="352"/>
      <c r="AC23" s="352"/>
      <c r="AD23" s="352"/>
      <c r="AE23" s="40" t="s">
        <v>1190</v>
      </c>
      <c r="AF23" s="40"/>
      <c r="AG23" s="539">
        <v>0.9</v>
      </c>
      <c r="AH23" s="540"/>
      <c r="AI23" s="307" t="s">
        <v>2301</v>
      </c>
      <c r="AJ23" s="307"/>
      <c r="AK23" s="27"/>
      <c r="AL23" s="22"/>
      <c r="AM23" s="418"/>
    </row>
    <row r="24" spans="1:39" ht="16.5" customHeight="1">
      <c r="A24" s="14">
        <v>37</v>
      </c>
      <c r="B24" s="14">
        <v>6106</v>
      </c>
      <c r="C24" s="95" t="s">
        <v>2098</v>
      </c>
      <c r="D24" s="304"/>
      <c r="E24" s="305"/>
      <c r="F24" s="305"/>
      <c r="G24" s="305"/>
      <c r="H24" s="25"/>
      <c r="I24" s="25"/>
      <c r="J24" s="25"/>
      <c r="K24" s="25"/>
      <c r="L24" s="305"/>
      <c r="M24" s="305"/>
      <c r="N24" s="25"/>
      <c r="O24" s="306" t="s">
        <v>1782</v>
      </c>
      <c r="P24" s="365"/>
      <c r="Q24" s="414"/>
      <c r="R24" s="365"/>
      <c r="S24" s="365"/>
      <c r="T24" s="307"/>
      <c r="U24" s="307"/>
      <c r="V24" s="40"/>
      <c r="W24" s="307"/>
      <c r="X24" s="365"/>
      <c r="Y24" s="353"/>
      <c r="Z24" s="307"/>
      <c r="AA24" s="40"/>
      <c r="AB24" s="352"/>
      <c r="AC24" s="352"/>
      <c r="AD24" s="352"/>
      <c r="AE24" s="40" t="s">
        <v>1190</v>
      </c>
      <c r="AF24" s="40"/>
      <c r="AG24" s="539">
        <v>0.8</v>
      </c>
      <c r="AH24" s="540"/>
      <c r="AI24" s="307" t="s">
        <v>2301</v>
      </c>
      <c r="AJ24" s="307"/>
      <c r="AK24" s="27"/>
      <c r="AL24" s="41"/>
      <c r="AM24" s="443"/>
    </row>
    <row r="25" ht="16.5" customHeight="1"/>
    <row r="26" ht="17.25" customHeight="1">
      <c r="C26" s="76" t="s">
        <v>1342</v>
      </c>
    </row>
    <row r="27" ht="13.5" customHeight="1">
      <c r="B27" s="76"/>
    </row>
    <row r="28" spans="1:39" ht="16.5" customHeight="1">
      <c r="A28" s="3" t="s">
        <v>345</v>
      </c>
      <c r="B28" s="411"/>
      <c r="C28" s="4" t="s">
        <v>346</v>
      </c>
      <c r="D28" s="438"/>
      <c r="E28" s="415"/>
      <c r="F28" s="415"/>
      <c r="G28" s="415"/>
      <c r="H28" s="415"/>
      <c r="I28" s="415"/>
      <c r="J28" s="415"/>
      <c r="K28" s="415"/>
      <c r="L28" s="415"/>
      <c r="M28" s="415"/>
      <c r="N28" s="415"/>
      <c r="O28" s="415"/>
      <c r="P28" s="415"/>
      <c r="Q28" s="415"/>
      <c r="R28" s="5" t="s">
        <v>347</v>
      </c>
      <c r="S28" s="415"/>
      <c r="T28" s="415"/>
      <c r="U28" s="415"/>
      <c r="V28" s="415"/>
      <c r="W28" s="415"/>
      <c r="X28" s="415"/>
      <c r="Y28" s="415"/>
      <c r="Z28" s="415"/>
      <c r="AA28" s="415"/>
      <c r="AB28" s="415"/>
      <c r="AC28" s="415"/>
      <c r="AD28" s="415"/>
      <c r="AE28" s="415"/>
      <c r="AF28" s="415"/>
      <c r="AG28" s="415"/>
      <c r="AH28" s="415"/>
      <c r="AI28" s="415"/>
      <c r="AJ28" s="415"/>
      <c r="AK28" s="416"/>
      <c r="AL28" s="78" t="s">
        <v>526</v>
      </c>
      <c r="AM28" s="78" t="s">
        <v>527</v>
      </c>
    </row>
    <row r="29" spans="1:39" ht="16.5" customHeight="1">
      <c r="A29" s="7" t="s">
        <v>348</v>
      </c>
      <c r="B29" s="8" t="s">
        <v>349</v>
      </c>
      <c r="C29" s="412"/>
      <c r="D29" s="413"/>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12"/>
      <c r="AL29" s="79" t="s">
        <v>1248</v>
      </c>
      <c r="AM29" s="79" t="s">
        <v>1249</v>
      </c>
    </row>
    <row r="30" spans="1:39" ht="16.5" customHeight="1">
      <c r="A30" s="14">
        <v>37</v>
      </c>
      <c r="B30" s="15">
        <v>8011</v>
      </c>
      <c r="C30" s="339" t="s">
        <v>1403</v>
      </c>
      <c r="D30" s="521" t="s">
        <v>861</v>
      </c>
      <c r="E30" s="509"/>
      <c r="F30" s="509"/>
      <c r="G30" s="510"/>
      <c r="H30" s="672" t="s">
        <v>862</v>
      </c>
      <c r="I30" s="672"/>
      <c r="J30" s="672"/>
      <c r="K30" s="672"/>
      <c r="L30" s="672"/>
      <c r="M30" s="43" t="s">
        <v>863</v>
      </c>
      <c r="N30" s="492"/>
      <c r="O30" s="492"/>
      <c r="P30" s="150"/>
      <c r="Q30" s="416"/>
      <c r="R30" s="352"/>
      <c r="S30" s="352"/>
      <c r="T30" s="352"/>
      <c r="U30" s="352"/>
      <c r="V30" s="352"/>
      <c r="W30" s="352"/>
      <c r="X30" s="352"/>
      <c r="Y30" s="352"/>
      <c r="Z30" s="352"/>
      <c r="AA30" s="352"/>
      <c r="AB30" s="352"/>
      <c r="AC30" s="365"/>
      <c r="AD30" s="365"/>
      <c r="AE30" s="365"/>
      <c r="AF30" s="685" t="s">
        <v>1136</v>
      </c>
      <c r="AG30" s="686"/>
      <c r="AH30" s="686"/>
      <c r="AI30" s="686"/>
      <c r="AJ30" s="686"/>
      <c r="AK30" s="687"/>
      <c r="AL30" s="491">
        <f>ROUND(N31*AH31,0)</f>
        <v>561</v>
      </c>
      <c r="AM30" s="29" t="s">
        <v>1343</v>
      </c>
    </row>
    <row r="31" spans="1:39" ht="16.5" customHeight="1">
      <c r="A31" s="14">
        <v>37</v>
      </c>
      <c r="B31" s="15">
        <v>8013</v>
      </c>
      <c r="C31" s="340" t="s">
        <v>129</v>
      </c>
      <c r="D31" s="522"/>
      <c r="E31" s="511"/>
      <c r="F31" s="511"/>
      <c r="G31" s="512"/>
      <c r="H31" s="619"/>
      <c r="I31" s="619"/>
      <c r="J31" s="619"/>
      <c r="K31" s="619"/>
      <c r="L31" s="619"/>
      <c r="M31" s="310"/>
      <c r="N31" s="593">
        <f>$N$9</f>
        <v>801</v>
      </c>
      <c r="O31" s="593"/>
      <c r="P31" s="25" t="s">
        <v>1249</v>
      </c>
      <c r="Q31" s="412"/>
      <c r="R31" s="603" t="s">
        <v>1334</v>
      </c>
      <c r="S31" s="604"/>
      <c r="T31" s="604"/>
      <c r="U31" s="604"/>
      <c r="V31" s="604"/>
      <c r="W31" s="604"/>
      <c r="X31" s="604"/>
      <c r="Y31" s="604"/>
      <c r="Z31" s="604"/>
      <c r="AA31" s="604"/>
      <c r="AB31" s="604"/>
      <c r="AC31" s="353" t="s">
        <v>450</v>
      </c>
      <c r="AD31" s="530">
        <f>$AE$9</f>
        <v>0.97</v>
      </c>
      <c r="AE31" s="530"/>
      <c r="AF31" s="57"/>
      <c r="AG31" s="13" t="s">
        <v>450</v>
      </c>
      <c r="AH31" s="583">
        <v>0.7</v>
      </c>
      <c r="AI31" s="587"/>
      <c r="AJ31" s="471"/>
      <c r="AK31" s="24"/>
      <c r="AL31" s="41">
        <f>ROUND(ROUND(N31*AD31,0)*AH31,0)</f>
        <v>544</v>
      </c>
      <c r="AM31" s="23"/>
    </row>
    <row r="32" spans="1:39" ht="16.5" customHeight="1">
      <c r="A32" s="14">
        <v>37</v>
      </c>
      <c r="B32" s="15">
        <v>8111</v>
      </c>
      <c r="C32" s="339" t="s">
        <v>1404</v>
      </c>
      <c r="D32" s="522"/>
      <c r="E32" s="511"/>
      <c r="F32" s="511"/>
      <c r="G32" s="512"/>
      <c r="H32" s="672" t="s">
        <v>853</v>
      </c>
      <c r="I32" s="672"/>
      <c r="J32" s="672"/>
      <c r="K32" s="672"/>
      <c r="L32" s="672"/>
      <c r="M32" s="43" t="s">
        <v>854</v>
      </c>
      <c r="N32" s="492"/>
      <c r="O32" s="492"/>
      <c r="P32" s="150"/>
      <c r="Q32" s="416"/>
      <c r="R32" s="352"/>
      <c r="S32" s="352"/>
      <c r="T32" s="352"/>
      <c r="U32" s="352"/>
      <c r="V32" s="352"/>
      <c r="W32" s="352"/>
      <c r="X32" s="352"/>
      <c r="Y32" s="352"/>
      <c r="Z32" s="352"/>
      <c r="AA32" s="352"/>
      <c r="AB32" s="352"/>
      <c r="AC32" s="365"/>
      <c r="AD32" s="365"/>
      <c r="AE32" s="365"/>
      <c r="AF32" s="682"/>
      <c r="AG32" s="683"/>
      <c r="AH32" s="683"/>
      <c r="AI32" s="683"/>
      <c r="AJ32" s="683"/>
      <c r="AK32" s="684"/>
      <c r="AL32" s="491">
        <f>ROUND(N33*AH31,0)</f>
        <v>552</v>
      </c>
      <c r="AM32" s="23"/>
    </row>
    <row r="33" spans="1:39" ht="16.5" customHeight="1">
      <c r="A33" s="14">
        <v>37</v>
      </c>
      <c r="B33" s="15">
        <v>8113</v>
      </c>
      <c r="C33" s="340" t="s">
        <v>864</v>
      </c>
      <c r="D33" s="523"/>
      <c r="E33" s="513"/>
      <c r="F33" s="513"/>
      <c r="G33" s="514"/>
      <c r="H33" s="619"/>
      <c r="I33" s="619"/>
      <c r="J33" s="619"/>
      <c r="K33" s="619"/>
      <c r="L33" s="619"/>
      <c r="M33" s="310"/>
      <c r="N33" s="593">
        <f>$N$11</f>
        <v>788</v>
      </c>
      <c r="O33" s="593"/>
      <c r="P33" s="25" t="s">
        <v>1249</v>
      </c>
      <c r="Q33" s="412"/>
      <c r="R33" s="603" t="s">
        <v>1334</v>
      </c>
      <c r="S33" s="604"/>
      <c r="T33" s="604"/>
      <c r="U33" s="604"/>
      <c r="V33" s="604"/>
      <c r="W33" s="604"/>
      <c r="X33" s="604"/>
      <c r="Y33" s="604"/>
      <c r="Z33" s="604"/>
      <c r="AA33" s="604"/>
      <c r="AB33" s="604"/>
      <c r="AC33" s="353" t="s">
        <v>450</v>
      </c>
      <c r="AD33" s="530">
        <f>$AE$9</f>
        <v>0.97</v>
      </c>
      <c r="AE33" s="530"/>
      <c r="AF33" s="44"/>
      <c r="AG33" s="355"/>
      <c r="AH33" s="574"/>
      <c r="AI33" s="591"/>
      <c r="AJ33" s="494"/>
      <c r="AK33" s="26"/>
      <c r="AL33" s="41">
        <f>ROUND(ROUND(N33*AD33,0)*AH31,0)</f>
        <v>535</v>
      </c>
      <c r="AM33" s="35"/>
    </row>
    <row r="34" ht="16.5" customHeight="1"/>
    <row r="35" ht="17.25" customHeight="1">
      <c r="C35" s="76" t="s">
        <v>1743</v>
      </c>
    </row>
    <row r="36" ht="13.5" customHeight="1">
      <c r="B36" s="76"/>
    </row>
    <row r="37" spans="1:39" ht="16.5" customHeight="1">
      <c r="A37" s="3" t="s">
        <v>345</v>
      </c>
      <c r="B37" s="411"/>
      <c r="C37" s="4" t="s">
        <v>346</v>
      </c>
      <c r="D37" s="438"/>
      <c r="E37" s="415"/>
      <c r="F37" s="415"/>
      <c r="G37" s="415"/>
      <c r="H37" s="415"/>
      <c r="I37" s="415"/>
      <c r="J37" s="415"/>
      <c r="K37" s="415"/>
      <c r="L37" s="415"/>
      <c r="M37" s="415"/>
      <c r="N37" s="415"/>
      <c r="O37" s="415"/>
      <c r="P37" s="415"/>
      <c r="Q37" s="415"/>
      <c r="R37" s="5" t="s">
        <v>347</v>
      </c>
      <c r="S37" s="415"/>
      <c r="T37" s="415"/>
      <c r="U37" s="415"/>
      <c r="V37" s="415"/>
      <c r="W37" s="415"/>
      <c r="X37" s="415"/>
      <c r="Y37" s="415"/>
      <c r="Z37" s="415"/>
      <c r="AA37" s="415"/>
      <c r="AB37" s="415"/>
      <c r="AC37" s="415"/>
      <c r="AD37" s="415"/>
      <c r="AE37" s="415"/>
      <c r="AF37" s="415"/>
      <c r="AG37" s="415"/>
      <c r="AH37" s="415"/>
      <c r="AI37" s="415"/>
      <c r="AJ37" s="415"/>
      <c r="AK37" s="416"/>
      <c r="AL37" s="78" t="s">
        <v>526</v>
      </c>
      <c r="AM37" s="78" t="s">
        <v>527</v>
      </c>
    </row>
    <row r="38" spans="1:39" ht="16.5" customHeight="1">
      <c r="A38" s="7" t="s">
        <v>348</v>
      </c>
      <c r="B38" s="8" t="s">
        <v>349</v>
      </c>
      <c r="C38" s="412"/>
      <c r="D38" s="413"/>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12"/>
      <c r="AL38" s="79" t="s">
        <v>1248</v>
      </c>
      <c r="AM38" s="79" t="s">
        <v>1249</v>
      </c>
    </row>
    <row r="39" spans="1:39" ht="16.5" customHeight="1">
      <c r="A39" s="14">
        <v>37</v>
      </c>
      <c r="B39" s="15">
        <v>9011</v>
      </c>
      <c r="C39" s="339" t="s">
        <v>1405</v>
      </c>
      <c r="D39" s="521" t="s">
        <v>861</v>
      </c>
      <c r="E39" s="509"/>
      <c r="F39" s="509"/>
      <c r="G39" s="510"/>
      <c r="H39" s="672" t="s">
        <v>862</v>
      </c>
      <c r="I39" s="672"/>
      <c r="J39" s="672"/>
      <c r="K39" s="672"/>
      <c r="L39" s="672"/>
      <c r="M39" s="43" t="s">
        <v>863</v>
      </c>
      <c r="N39" s="492"/>
      <c r="O39" s="492"/>
      <c r="P39" s="150"/>
      <c r="Q39" s="416"/>
      <c r="R39" s="352"/>
      <c r="S39" s="352"/>
      <c r="T39" s="352"/>
      <c r="U39" s="352"/>
      <c r="V39" s="352"/>
      <c r="W39" s="352"/>
      <c r="X39" s="352"/>
      <c r="Y39" s="352"/>
      <c r="Z39" s="352"/>
      <c r="AA39" s="352"/>
      <c r="AB39" s="352"/>
      <c r="AC39" s="365"/>
      <c r="AD39" s="365"/>
      <c r="AE39" s="365"/>
      <c r="AF39" s="685" t="s">
        <v>1743</v>
      </c>
      <c r="AG39" s="686"/>
      <c r="AH39" s="686"/>
      <c r="AI39" s="686"/>
      <c r="AJ39" s="686"/>
      <c r="AK39" s="687"/>
      <c r="AL39" s="491">
        <f>ROUND(N40*AH40,0)</f>
        <v>561</v>
      </c>
      <c r="AM39" s="29" t="s">
        <v>1343</v>
      </c>
    </row>
    <row r="40" spans="1:39" ht="16.5" customHeight="1">
      <c r="A40" s="14">
        <v>37</v>
      </c>
      <c r="B40" s="15">
        <v>9013</v>
      </c>
      <c r="C40" s="340" t="s">
        <v>865</v>
      </c>
      <c r="D40" s="522"/>
      <c r="E40" s="511"/>
      <c r="F40" s="511"/>
      <c r="G40" s="512"/>
      <c r="H40" s="619"/>
      <c r="I40" s="619"/>
      <c r="J40" s="619"/>
      <c r="K40" s="619"/>
      <c r="L40" s="619"/>
      <c r="M40" s="310"/>
      <c r="N40" s="593">
        <f>$N$9</f>
        <v>801</v>
      </c>
      <c r="O40" s="593"/>
      <c r="P40" s="25" t="s">
        <v>1249</v>
      </c>
      <c r="Q40" s="412"/>
      <c r="R40" s="603" t="s">
        <v>1334</v>
      </c>
      <c r="S40" s="604"/>
      <c r="T40" s="604"/>
      <c r="U40" s="604"/>
      <c r="V40" s="604"/>
      <c r="W40" s="604"/>
      <c r="X40" s="604"/>
      <c r="Y40" s="604"/>
      <c r="Z40" s="604"/>
      <c r="AA40" s="604"/>
      <c r="AB40" s="386"/>
      <c r="AC40" s="353" t="s">
        <v>450</v>
      </c>
      <c r="AD40" s="530">
        <f>$AE$9</f>
        <v>0.97</v>
      </c>
      <c r="AE40" s="530"/>
      <c r="AF40" s="57"/>
      <c r="AG40" s="13" t="s">
        <v>450</v>
      </c>
      <c r="AH40" s="583">
        <v>0.7</v>
      </c>
      <c r="AI40" s="587"/>
      <c r="AJ40" s="471"/>
      <c r="AK40" s="24"/>
      <c r="AL40" s="41">
        <f>ROUND(ROUND(N40*AD40,0)*AH40,0)</f>
        <v>544</v>
      </c>
      <c r="AM40" s="23"/>
    </row>
    <row r="41" spans="1:39" ht="16.5" customHeight="1">
      <c r="A41" s="14">
        <v>37</v>
      </c>
      <c r="B41" s="15">
        <v>9111</v>
      </c>
      <c r="C41" s="339" t="s">
        <v>1406</v>
      </c>
      <c r="D41" s="522"/>
      <c r="E41" s="511"/>
      <c r="F41" s="511"/>
      <c r="G41" s="512"/>
      <c r="H41" s="672" t="s">
        <v>853</v>
      </c>
      <c r="I41" s="672"/>
      <c r="J41" s="672"/>
      <c r="K41" s="672"/>
      <c r="L41" s="672"/>
      <c r="M41" s="43" t="s">
        <v>854</v>
      </c>
      <c r="N41" s="492"/>
      <c r="O41" s="492"/>
      <c r="P41" s="150"/>
      <c r="Q41" s="416"/>
      <c r="R41" s="352"/>
      <c r="S41" s="352"/>
      <c r="T41" s="352"/>
      <c r="U41" s="352"/>
      <c r="V41" s="352"/>
      <c r="W41" s="352"/>
      <c r="X41" s="352"/>
      <c r="Y41" s="352"/>
      <c r="Z41" s="352"/>
      <c r="AA41" s="352"/>
      <c r="AB41" s="352"/>
      <c r="AC41" s="365"/>
      <c r="AD41" s="365"/>
      <c r="AE41" s="365"/>
      <c r="AF41" s="682"/>
      <c r="AG41" s="683"/>
      <c r="AH41" s="683"/>
      <c r="AI41" s="683"/>
      <c r="AJ41" s="683"/>
      <c r="AK41" s="684"/>
      <c r="AL41" s="491">
        <f>ROUND(N42*AH40,0)</f>
        <v>552</v>
      </c>
      <c r="AM41" s="23"/>
    </row>
    <row r="42" spans="1:39" ht="16.5" customHeight="1">
      <c r="A42" s="14">
        <v>37</v>
      </c>
      <c r="B42" s="15">
        <v>9113</v>
      </c>
      <c r="C42" s="340" t="s">
        <v>866</v>
      </c>
      <c r="D42" s="523"/>
      <c r="E42" s="513"/>
      <c r="F42" s="513"/>
      <c r="G42" s="514"/>
      <c r="H42" s="619"/>
      <c r="I42" s="619"/>
      <c r="J42" s="619"/>
      <c r="K42" s="619"/>
      <c r="L42" s="619"/>
      <c r="M42" s="310"/>
      <c r="N42" s="593">
        <f>$N$11</f>
        <v>788</v>
      </c>
      <c r="O42" s="593"/>
      <c r="P42" s="25" t="s">
        <v>1249</v>
      </c>
      <c r="Q42" s="412"/>
      <c r="R42" s="603" t="s">
        <v>1334</v>
      </c>
      <c r="S42" s="553"/>
      <c r="T42" s="553"/>
      <c r="U42" s="553"/>
      <c r="V42" s="553"/>
      <c r="W42" s="553"/>
      <c r="X42" s="553"/>
      <c r="Y42" s="553"/>
      <c r="Z42" s="553"/>
      <c r="AA42" s="553"/>
      <c r="AB42" s="386"/>
      <c r="AC42" s="353" t="s">
        <v>450</v>
      </c>
      <c r="AD42" s="530">
        <f>$AE$9</f>
        <v>0.97</v>
      </c>
      <c r="AE42" s="530"/>
      <c r="AF42" s="44"/>
      <c r="AG42" s="355"/>
      <c r="AH42" s="574"/>
      <c r="AI42" s="591"/>
      <c r="AJ42" s="494"/>
      <c r="AK42" s="26"/>
      <c r="AL42" s="41">
        <f>ROUND(ROUND(N42*AD42,0)*AH40,0)</f>
        <v>535</v>
      </c>
      <c r="AM42" s="35"/>
    </row>
    <row r="46" spans="1:2" ht="17.25" customHeight="1">
      <c r="A46" s="76"/>
      <c r="B46" s="76" t="s">
        <v>1790</v>
      </c>
    </row>
    <row r="47" ht="13.5" customHeight="1"/>
    <row r="48" spans="1:39" ht="16.5" customHeight="1">
      <c r="A48" s="3" t="s">
        <v>345</v>
      </c>
      <c r="B48" s="411"/>
      <c r="C48" s="4" t="s">
        <v>346</v>
      </c>
      <c r="D48" s="438"/>
      <c r="E48" s="415"/>
      <c r="F48" s="415"/>
      <c r="G48" s="415"/>
      <c r="H48" s="415"/>
      <c r="I48" s="415"/>
      <c r="J48" s="415"/>
      <c r="K48" s="415"/>
      <c r="L48" s="415"/>
      <c r="M48" s="415"/>
      <c r="N48" s="415"/>
      <c r="O48" s="415"/>
      <c r="P48" s="415"/>
      <c r="Q48" s="415"/>
      <c r="R48" s="5" t="s">
        <v>347</v>
      </c>
      <c r="S48" s="415"/>
      <c r="T48" s="415"/>
      <c r="U48" s="415"/>
      <c r="V48" s="415"/>
      <c r="W48" s="415"/>
      <c r="X48" s="415"/>
      <c r="Y48" s="415"/>
      <c r="Z48" s="415"/>
      <c r="AA48" s="415"/>
      <c r="AB48" s="415"/>
      <c r="AC48" s="415"/>
      <c r="AD48" s="415"/>
      <c r="AE48" s="415"/>
      <c r="AF48" s="415"/>
      <c r="AG48" s="415"/>
      <c r="AH48" s="415"/>
      <c r="AI48" s="415"/>
      <c r="AJ48" s="415"/>
      <c r="AK48" s="416"/>
      <c r="AL48" s="78" t="s">
        <v>664</v>
      </c>
      <c r="AM48" s="78" t="s">
        <v>665</v>
      </c>
    </row>
    <row r="49" spans="1:39" ht="16.5" customHeight="1">
      <c r="A49" s="7" t="s">
        <v>348</v>
      </c>
      <c r="B49" s="8" t="s">
        <v>349</v>
      </c>
      <c r="C49" s="412"/>
      <c r="D49" s="413"/>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12"/>
      <c r="AL49" s="79" t="s">
        <v>1248</v>
      </c>
      <c r="AM49" s="79" t="s">
        <v>1249</v>
      </c>
    </row>
    <row r="50" spans="1:39" ht="16.5" customHeight="1">
      <c r="A50" s="14">
        <v>39</v>
      </c>
      <c r="B50" s="15">
        <v>1221</v>
      </c>
      <c r="C50" s="341" t="s">
        <v>1407</v>
      </c>
      <c r="D50" s="521" t="s">
        <v>867</v>
      </c>
      <c r="E50" s="509"/>
      <c r="F50" s="509"/>
      <c r="G50" s="510"/>
      <c r="H50" s="672" t="s">
        <v>868</v>
      </c>
      <c r="I50" s="672"/>
      <c r="J50" s="672"/>
      <c r="K50" s="672"/>
      <c r="L50" s="672"/>
      <c r="M50" s="43" t="s">
        <v>778</v>
      </c>
      <c r="N50" s="492"/>
      <c r="O50" s="492"/>
      <c r="P50" s="150"/>
      <c r="Q50" s="416"/>
      <c r="R50" s="352"/>
      <c r="S50" s="352"/>
      <c r="T50" s="352"/>
      <c r="U50" s="352"/>
      <c r="V50" s="352"/>
      <c r="W50" s="352"/>
      <c r="X50" s="352"/>
      <c r="Y50" s="352"/>
      <c r="Z50" s="352"/>
      <c r="AA50" s="352"/>
      <c r="AB50" s="352"/>
      <c r="AC50" s="352"/>
      <c r="AD50" s="365"/>
      <c r="AE50" s="365"/>
      <c r="AF50" s="365"/>
      <c r="AG50" s="365"/>
      <c r="AH50" s="365"/>
      <c r="AI50" s="365"/>
      <c r="AJ50" s="365"/>
      <c r="AK50" s="27"/>
      <c r="AL50" s="22">
        <f>N51</f>
        <v>831</v>
      </c>
      <c r="AM50" s="29" t="s">
        <v>1343</v>
      </c>
    </row>
    <row r="51" spans="1:39" ht="16.5" customHeight="1">
      <c r="A51" s="14">
        <v>39</v>
      </c>
      <c r="B51" s="15">
        <v>1223</v>
      </c>
      <c r="C51" s="341" t="s">
        <v>130</v>
      </c>
      <c r="D51" s="522"/>
      <c r="E51" s="511"/>
      <c r="F51" s="511"/>
      <c r="G51" s="512"/>
      <c r="H51" s="619"/>
      <c r="I51" s="619"/>
      <c r="J51" s="619"/>
      <c r="K51" s="619"/>
      <c r="L51" s="619"/>
      <c r="M51" s="310"/>
      <c r="N51" s="593">
        <v>831</v>
      </c>
      <c r="O51" s="593"/>
      <c r="P51" s="25" t="s">
        <v>1249</v>
      </c>
      <c r="Q51" s="412"/>
      <c r="R51" s="603" t="s">
        <v>1334</v>
      </c>
      <c r="S51" s="604"/>
      <c r="T51" s="604"/>
      <c r="U51" s="604"/>
      <c r="V51" s="604"/>
      <c r="W51" s="604"/>
      <c r="X51" s="604"/>
      <c r="Y51" s="604"/>
      <c r="Z51" s="604"/>
      <c r="AA51" s="604"/>
      <c r="AB51" s="604"/>
      <c r="AC51" s="604"/>
      <c r="AD51" s="353" t="s">
        <v>450</v>
      </c>
      <c r="AE51" s="530">
        <v>0.97</v>
      </c>
      <c r="AF51" s="530"/>
      <c r="AG51" s="530"/>
      <c r="AH51" s="617"/>
      <c r="AI51" s="365"/>
      <c r="AJ51" s="365"/>
      <c r="AK51" s="27"/>
      <c r="AL51" s="41">
        <f>ROUND(N51*AE51,0)</f>
        <v>806</v>
      </c>
      <c r="AM51" s="23"/>
    </row>
    <row r="52" spans="1:39" ht="16.5" customHeight="1">
      <c r="A52" s="14">
        <v>39</v>
      </c>
      <c r="B52" s="15">
        <v>2221</v>
      </c>
      <c r="C52" s="341" t="s">
        <v>1408</v>
      </c>
      <c r="D52" s="522"/>
      <c r="E52" s="511"/>
      <c r="F52" s="511"/>
      <c r="G52" s="512"/>
      <c r="H52" s="672" t="s">
        <v>869</v>
      </c>
      <c r="I52" s="672"/>
      <c r="J52" s="672"/>
      <c r="K52" s="672"/>
      <c r="L52" s="672"/>
      <c r="M52" s="43" t="s">
        <v>778</v>
      </c>
      <c r="N52" s="492"/>
      <c r="O52" s="492"/>
      <c r="P52" s="150"/>
      <c r="Q52" s="416"/>
      <c r="R52" s="352"/>
      <c r="S52" s="352"/>
      <c r="T52" s="352"/>
      <c r="U52" s="352"/>
      <c r="V52" s="352"/>
      <c r="W52" s="352"/>
      <c r="X52" s="352"/>
      <c r="Y52" s="352"/>
      <c r="Z52" s="352"/>
      <c r="AA52" s="352"/>
      <c r="AB52" s="352"/>
      <c r="AC52" s="352"/>
      <c r="AD52" s="365"/>
      <c r="AE52" s="365"/>
      <c r="AF52" s="365"/>
      <c r="AG52" s="365"/>
      <c r="AH52" s="365"/>
      <c r="AI52" s="365"/>
      <c r="AJ52" s="365"/>
      <c r="AK52" s="27"/>
      <c r="AL52" s="22">
        <f>N53</f>
        <v>818</v>
      </c>
      <c r="AM52" s="23"/>
    </row>
    <row r="53" spans="1:39" ht="16.5" customHeight="1">
      <c r="A53" s="14">
        <v>39</v>
      </c>
      <c r="B53" s="15">
        <v>2223</v>
      </c>
      <c r="C53" s="341" t="s">
        <v>131</v>
      </c>
      <c r="D53" s="523"/>
      <c r="E53" s="513"/>
      <c r="F53" s="513"/>
      <c r="G53" s="514"/>
      <c r="H53" s="619"/>
      <c r="I53" s="619"/>
      <c r="J53" s="619"/>
      <c r="K53" s="619"/>
      <c r="L53" s="619"/>
      <c r="M53" s="310"/>
      <c r="N53" s="593">
        <v>818</v>
      </c>
      <c r="O53" s="593"/>
      <c r="P53" s="25" t="s">
        <v>1249</v>
      </c>
      <c r="Q53" s="412"/>
      <c r="R53" s="603" t="s">
        <v>1334</v>
      </c>
      <c r="S53" s="604"/>
      <c r="T53" s="604"/>
      <c r="U53" s="604"/>
      <c r="V53" s="604"/>
      <c r="W53" s="604"/>
      <c r="X53" s="604"/>
      <c r="Y53" s="604"/>
      <c r="Z53" s="604"/>
      <c r="AA53" s="604"/>
      <c r="AB53" s="604"/>
      <c r="AC53" s="604"/>
      <c r="AD53" s="353" t="s">
        <v>450</v>
      </c>
      <c r="AE53" s="530">
        <v>0.97</v>
      </c>
      <c r="AF53" s="530"/>
      <c r="AG53" s="530"/>
      <c r="AH53" s="617"/>
      <c r="AI53" s="365"/>
      <c r="AJ53" s="365"/>
      <c r="AK53" s="27"/>
      <c r="AL53" s="41">
        <f>ROUND(N53*AE53,0)</f>
        <v>793</v>
      </c>
      <c r="AM53" s="23"/>
    </row>
    <row r="54" spans="1:39" ht="16.5" customHeight="1">
      <c r="A54" s="14">
        <v>39</v>
      </c>
      <c r="B54" s="15">
        <v>6141</v>
      </c>
      <c r="C54" s="16" t="s">
        <v>1730</v>
      </c>
      <c r="D54" s="45"/>
      <c r="E54" s="21" t="s">
        <v>658</v>
      </c>
      <c r="F54" s="21"/>
      <c r="G54" s="21"/>
      <c r="H54" s="21"/>
      <c r="I54" s="21"/>
      <c r="J54" s="2"/>
      <c r="K54" s="21"/>
      <c r="L54" s="19"/>
      <c r="M54" s="364" t="s">
        <v>659</v>
      </c>
      <c r="N54" s="382"/>
      <c r="O54" s="382"/>
      <c r="P54" s="25"/>
      <c r="Q54" s="305"/>
      <c r="R54" s="307"/>
      <c r="S54" s="307"/>
      <c r="T54" s="307"/>
      <c r="U54" s="40"/>
      <c r="V54" s="40"/>
      <c r="W54" s="352"/>
      <c r="X54" s="352"/>
      <c r="Y54" s="352"/>
      <c r="Z54" s="307"/>
      <c r="AA54" s="307"/>
      <c r="AB54" s="307"/>
      <c r="AC54" s="355"/>
      <c r="AD54" s="592">
        <v>50</v>
      </c>
      <c r="AE54" s="592"/>
      <c r="AF54" s="307" t="s">
        <v>1740</v>
      </c>
      <c r="AG54" s="307"/>
      <c r="AH54" s="307"/>
      <c r="AI54" s="307"/>
      <c r="AJ54" s="307"/>
      <c r="AK54" s="27"/>
      <c r="AL54" s="22">
        <f aca="true" t="shared" si="1" ref="AL54:AL60">AD54</f>
        <v>50</v>
      </c>
      <c r="AM54" s="418"/>
    </row>
    <row r="55" spans="1:39" ht="16.5" customHeight="1">
      <c r="A55" s="14">
        <v>39</v>
      </c>
      <c r="B55" s="15">
        <v>6151</v>
      </c>
      <c r="C55" s="16" t="s">
        <v>1729</v>
      </c>
      <c r="D55" s="310"/>
      <c r="E55" s="25"/>
      <c r="F55" s="25"/>
      <c r="G55" s="25"/>
      <c r="H55" s="25"/>
      <c r="I55" s="25"/>
      <c r="J55" s="305"/>
      <c r="K55" s="25"/>
      <c r="L55" s="26"/>
      <c r="M55" s="364" t="s">
        <v>660</v>
      </c>
      <c r="N55" s="382"/>
      <c r="O55" s="382"/>
      <c r="P55" s="25"/>
      <c r="Q55" s="305"/>
      <c r="R55" s="2"/>
      <c r="S55" s="307"/>
      <c r="T55" s="307"/>
      <c r="U55" s="40"/>
      <c r="V55" s="40"/>
      <c r="W55" s="352"/>
      <c r="X55" s="352"/>
      <c r="Y55" s="352"/>
      <c r="Z55" s="307"/>
      <c r="AA55" s="307"/>
      <c r="AB55" s="307"/>
      <c r="AC55" s="355"/>
      <c r="AD55" s="592">
        <v>25</v>
      </c>
      <c r="AE55" s="592"/>
      <c r="AF55" s="307" t="s">
        <v>1740</v>
      </c>
      <c r="AG55" s="307"/>
      <c r="AH55" s="307"/>
      <c r="AI55" s="307"/>
      <c r="AJ55" s="307"/>
      <c r="AK55" s="27"/>
      <c r="AL55" s="22">
        <f>AD55</f>
        <v>25</v>
      </c>
      <c r="AM55" s="418"/>
    </row>
    <row r="56" spans="1:39" ht="16.5" customHeight="1">
      <c r="A56" s="14">
        <v>39</v>
      </c>
      <c r="B56" s="15">
        <v>6121</v>
      </c>
      <c r="C56" s="16" t="s">
        <v>1739</v>
      </c>
      <c r="D56" s="50"/>
      <c r="E56" s="365" t="s">
        <v>1575</v>
      </c>
      <c r="G56" s="365"/>
      <c r="H56" s="365"/>
      <c r="I56" s="365"/>
      <c r="J56" s="307"/>
      <c r="K56" s="25"/>
      <c r="L56" s="307"/>
      <c r="M56" s="307"/>
      <c r="N56" s="382"/>
      <c r="O56" s="382"/>
      <c r="P56" s="25"/>
      <c r="Q56" s="305"/>
      <c r="R56" s="21"/>
      <c r="S56" s="307"/>
      <c r="T56" s="307"/>
      <c r="U56" s="40"/>
      <c r="V56" s="40"/>
      <c r="W56" s="352"/>
      <c r="X56" s="352"/>
      <c r="Y56" s="352"/>
      <c r="Z56" s="307"/>
      <c r="AA56" s="307"/>
      <c r="AB56" s="307"/>
      <c r="AC56" s="355"/>
      <c r="AD56" s="592">
        <v>200</v>
      </c>
      <c r="AE56" s="592"/>
      <c r="AF56" s="307" t="s">
        <v>1740</v>
      </c>
      <c r="AG56" s="307"/>
      <c r="AH56" s="307"/>
      <c r="AI56" s="307"/>
      <c r="AJ56" s="307"/>
      <c r="AK56" s="27"/>
      <c r="AL56" s="22">
        <f t="shared" si="1"/>
        <v>200</v>
      </c>
      <c r="AM56" s="418"/>
    </row>
    <row r="57" spans="1:39" ht="16.5" customHeight="1">
      <c r="A57" s="14">
        <v>39</v>
      </c>
      <c r="B57" s="14">
        <v>6109</v>
      </c>
      <c r="C57" s="16" t="s">
        <v>1464</v>
      </c>
      <c r="D57" s="220"/>
      <c r="E57" s="365" t="s">
        <v>626</v>
      </c>
      <c r="F57" s="365"/>
      <c r="G57" s="365"/>
      <c r="H57" s="365"/>
      <c r="I57" s="365"/>
      <c r="J57" s="307"/>
      <c r="K57" s="25"/>
      <c r="L57" s="307"/>
      <c r="M57" s="307"/>
      <c r="N57" s="382"/>
      <c r="O57" s="382"/>
      <c r="P57" s="25"/>
      <c r="Q57" s="305"/>
      <c r="R57" s="21"/>
      <c r="S57" s="307"/>
      <c r="T57" s="307"/>
      <c r="U57" s="40"/>
      <c r="V57" s="40"/>
      <c r="W57" s="352"/>
      <c r="X57" s="352"/>
      <c r="Y57" s="352"/>
      <c r="Z57" s="307"/>
      <c r="AA57" s="307"/>
      <c r="AB57" s="307"/>
      <c r="AC57" s="355"/>
      <c r="AD57" s="592">
        <v>120</v>
      </c>
      <c r="AE57" s="592"/>
      <c r="AF57" s="307" t="s">
        <v>1740</v>
      </c>
      <c r="AG57" s="307"/>
      <c r="AH57" s="307"/>
      <c r="AI57" s="307"/>
      <c r="AJ57" s="307"/>
      <c r="AK57" s="27"/>
      <c r="AL57" s="22">
        <f t="shared" si="1"/>
        <v>120</v>
      </c>
      <c r="AM57" s="418"/>
    </row>
    <row r="58" spans="1:39" ht="16.5" customHeight="1">
      <c r="A58" s="14">
        <v>39</v>
      </c>
      <c r="B58" s="14">
        <v>6101</v>
      </c>
      <c r="C58" s="16" t="s">
        <v>1458</v>
      </c>
      <c r="D58" s="17" t="s">
        <v>860</v>
      </c>
      <c r="E58" s="116"/>
      <c r="F58" s="18"/>
      <c r="G58" s="18"/>
      <c r="H58" s="18"/>
      <c r="I58" s="2"/>
      <c r="J58" s="2"/>
      <c r="K58" s="2"/>
      <c r="L58" s="2"/>
      <c r="M58" s="2"/>
      <c r="N58" s="2"/>
      <c r="O58" s="306" t="s">
        <v>435</v>
      </c>
      <c r="P58" s="414"/>
      <c r="Q58" s="307"/>
      <c r="R58" s="365"/>
      <c r="S58" s="307"/>
      <c r="T58" s="307"/>
      <c r="U58" s="40"/>
      <c r="V58" s="40"/>
      <c r="W58" s="352"/>
      <c r="X58" s="352"/>
      <c r="Y58" s="352"/>
      <c r="Z58" s="307"/>
      <c r="AA58" s="307"/>
      <c r="AB58" s="307"/>
      <c r="AC58" s="353"/>
      <c r="AD58" s="599">
        <v>12</v>
      </c>
      <c r="AE58" s="599"/>
      <c r="AF58" s="307" t="s">
        <v>1740</v>
      </c>
      <c r="AG58" s="307"/>
      <c r="AH58" s="307"/>
      <c r="AI58" s="307"/>
      <c r="AJ58" s="307"/>
      <c r="AK58" s="27"/>
      <c r="AL58" s="22">
        <f t="shared" si="1"/>
        <v>12</v>
      </c>
      <c r="AM58" s="418"/>
    </row>
    <row r="59" spans="1:39" ht="16.5" customHeight="1">
      <c r="A59" s="14">
        <v>39</v>
      </c>
      <c r="B59" s="14">
        <v>6102</v>
      </c>
      <c r="C59" s="16" t="s">
        <v>1459</v>
      </c>
      <c r="D59" s="404"/>
      <c r="E59" s="30"/>
      <c r="F59" s="405"/>
      <c r="G59" s="405"/>
      <c r="H59" s="405"/>
      <c r="I59" s="10"/>
      <c r="J59" s="10"/>
      <c r="K59" s="10"/>
      <c r="L59" s="10"/>
      <c r="M59" s="10"/>
      <c r="N59" s="10"/>
      <c r="O59" s="306" t="s">
        <v>436</v>
      </c>
      <c r="P59" s="414"/>
      <c r="Q59" s="307"/>
      <c r="R59" s="365"/>
      <c r="S59" s="307"/>
      <c r="T59" s="307"/>
      <c r="U59" s="40"/>
      <c r="V59" s="40"/>
      <c r="W59" s="352"/>
      <c r="X59" s="352"/>
      <c r="Y59" s="352"/>
      <c r="Z59" s="307"/>
      <c r="AA59" s="307"/>
      <c r="AB59" s="307"/>
      <c r="AC59" s="353"/>
      <c r="AD59" s="599">
        <v>6</v>
      </c>
      <c r="AE59" s="599"/>
      <c r="AF59" s="307" t="s">
        <v>1740</v>
      </c>
      <c r="AG59" s="307"/>
      <c r="AH59" s="307"/>
      <c r="AI59" s="307"/>
      <c r="AJ59" s="307"/>
      <c r="AK59" s="27"/>
      <c r="AL59" s="22">
        <f t="shared" si="1"/>
        <v>6</v>
      </c>
      <c r="AM59" s="418"/>
    </row>
    <row r="60" spans="1:39" ht="16.5" customHeight="1">
      <c r="A60" s="14">
        <v>39</v>
      </c>
      <c r="B60" s="14">
        <v>6103</v>
      </c>
      <c r="C60" s="16" t="s">
        <v>1460</v>
      </c>
      <c r="D60" s="304"/>
      <c r="E60" s="305"/>
      <c r="F60" s="305"/>
      <c r="G60" s="305"/>
      <c r="H60" s="25"/>
      <c r="I60" s="25"/>
      <c r="J60" s="25"/>
      <c r="K60" s="25"/>
      <c r="L60" s="305"/>
      <c r="M60" s="305"/>
      <c r="N60" s="25"/>
      <c r="O60" s="306" t="s">
        <v>437</v>
      </c>
      <c r="P60" s="414"/>
      <c r="Q60" s="365"/>
      <c r="R60" s="365"/>
      <c r="S60" s="307"/>
      <c r="T60" s="307"/>
      <c r="U60" s="40"/>
      <c r="V60" s="40"/>
      <c r="W60" s="352"/>
      <c r="X60" s="352"/>
      <c r="Y60" s="352"/>
      <c r="Z60" s="307"/>
      <c r="AA60" s="307"/>
      <c r="AB60" s="307"/>
      <c r="AC60" s="353"/>
      <c r="AD60" s="599">
        <v>6</v>
      </c>
      <c r="AE60" s="599"/>
      <c r="AF60" s="307" t="s">
        <v>1740</v>
      </c>
      <c r="AG60" s="307"/>
      <c r="AH60" s="307"/>
      <c r="AI60" s="307"/>
      <c r="AJ60" s="307"/>
      <c r="AK60" s="27"/>
      <c r="AL60" s="41">
        <f t="shared" si="1"/>
        <v>6</v>
      </c>
      <c r="AM60" s="443"/>
    </row>
    <row r="61" spans="1:39" ht="16.5" customHeight="1">
      <c r="A61" s="14">
        <v>39</v>
      </c>
      <c r="B61" s="14">
        <v>6104</v>
      </c>
      <c r="C61" s="95" t="s">
        <v>2099</v>
      </c>
      <c r="D61" s="20" t="s">
        <v>2308</v>
      </c>
      <c r="E61" s="2"/>
      <c r="F61" s="18"/>
      <c r="G61" s="18"/>
      <c r="H61" s="18"/>
      <c r="I61" s="2"/>
      <c r="J61" s="2"/>
      <c r="K61" s="2"/>
      <c r="L61" s="2"/>
      <c r="M61" s="2"/>
      <c r="N61" s="2"/>
      <c r="O61" s="306" t="s">
        <v>1780</v>
      </c>
      <c r="P61" s="307"/>
      <c r="Q61" s="414"/>
      <c r="R61" s="365"/>
      <c r="S61" s="365"/>
      <c r="T61" s="307"/>
      <c r="U61" s="307"/>
      <c r="V61" s="40"/>
      <c r="W61" s="307"/>
      <c r="X61" s="40"/>
      <c r="Y61" s="365"/>
      <c r="Z61" s="353"/>
      <c r="AA61" s="307"/>
      <c r="AB61" s="352"/>
      <c r="AC61" s="352"/>
      <c r="AD61" s="352"/>
      <c r="AE61" s="40" t="s">
        <v>1008</v>
      </c>
      <c r="AF61" s="365" t="s">
        <v>635</v>
      </c>
      <c r="AG61" s="365"/>
      <c r="AH61" s="353"/>
      <c r="AI61" s="307" t="s">
        <v>2301</v>
      </c>
      <c r="AJ61" s="307"/>
      <c r="AK61" s="27"/>
      <c r="AL61" s="22"/>
      <c r="AM61" s="29" t="s">
        <v>1957</v>
      </c>
    </row>
    <row r="62" spans="1:39" ht="16.5" customHeight="1">
      <c r="A62" s="14">
        <v>39</v>
      </c>
      <c r="B62" s="14">
        <v>6105</v>
      </c>
      <c r="C62" s="95" t="s">
        <v>2100</v>
      </c>
      <c r="D62" s="28"/>
      <c r="E62" s="10"/>
      <c r="F62" s="405"/>
      <c r="G62" s="405"/>
      <c r="H62" s="405"/>
      <c r="I62" s="10"/>
      <c r="J62" s="10"/>
      <c r="K62" s="10"/>
      <c r="L62" s="10"/>
      <c r="M62" s="10"/>
      <c r="N62" s="10"/>
      <c r="O62" s="306" t="s">
        <v>1781</v>
      </c>
      <c r="P62" s="307"/>
      <c r="Q62" s="414"/>
      <c r="R62" s="365"/>
      <c r="S62" s="365"/>
      <c r="T62" s="307"/>
      <c r="U62" s="307"/>
      <c r="V62" s="40"/>
      <c r="W62" s="307"/>
      <c r="X62" s="40"/>
      <c r="Y62" s="365"/>
      <c r="Z62" s="353"/>
      <c r="AA62" s="307"/>
      <c r="AB62" s="352"/>
      <c r="AC62" s="352"/>
      <c r="AD62" s="352"/>
      <c r="AE62" s="40" t="s">
        <v>1190</v>
      </c>
      <c r="AF62" s="40"/>
      <c r="AG62" s="539">
        <v>0.9</v>
      </c>
      <c r="AH62" s="540"/>
      <c r="AI62" s="307" t="s">
        <v>2301</v>
      </c>
      <c r="AJ62" s="307"/>
      <c r="AK62" s="27"/>
      <c r="AL62" s="22"/>
      <c r="AM62" s="418"/>
    </row>
    <row r="63" spans="1:39" ht="16.5" customHeight="1">
      <c r="A63" s="14">
        <v>39</v>
      </c>
      <c r="B63" s="14">
        <v>6106</v>
      </c>
      <c r="C63" s="95" t="s">
        <v>2101</v>
      </c>
      <c r="D63" s="304"/>
      <c r="E63" s="305"/>
      <c r="F63" s="305"/>
      <c r="G63" s="305"/>
      <c r="H63" s="25"/>
      <c r="I63" s="25"/>
      <c r="J63" s="25"/>
      <c r="K63" s="25"/>
      <c r="L63" s="305"/>
      <c r="M63" s="305"/>
      <c r="N63" s="25"/>
      <c r="O63" s="306" t="s">
        <v>1782</v>
      </c>
      <c r="P63" s="365"/>
      <c r="Q63" s="414"/>
      <c r="R63" s="365"/>
      <c r="S63" s="365"/>
      <c r="T63" s="307"/>
      <c r="U63" s="307"/>
      <c r="V63" s="40"/>
      <c r="W63" s="307"/>
      <c r="X63" s="40"/>
      <c r="Y63" s="365"/>
      <c r="Z63" s="353"/>
      <c r="AA63" s="307"/>
      <c r="AB63" s="352"/>
      <c r="AC63" s="352"/>
      <c r="AD63" s="352"/>
      <c r="AE63" s="40" t="s">
        <v>1190</v>
      </c>
      <c r="AF63" s="40"/>
      <c r="AG63" s="539">
        <v>0.8</v>
      </c>
      <c r="AH63" s="540"/>
      <c r="AI63" s="307" t="s">
        <v>2301</v>
      </c>
      <c r="AJ63" s="307"/>
      <c r="AK63" s="27"/>
      <c r="AL63" s="41"/>
      <c r="AM63" s="443"/>
    </row>
    <row r="64" ht="16.5" customHeight="1"/>
    <row r="65" ht="17.25" customHeight="1">
      <c r="C65" s="76" t="s">
        <v>1342</v>
      </c>
    </row>
    <row r="66" ht="13.5" customHeight="1">
      <c r="B66" s="76"/>
    </row>
    <row r="67" spans="1:39" ht="16.5" customHeight="1">
      <c r="A67" s="3" t="s">
        <v>345</v>
      </c>
      <c r="B67" s="411"/>
      <c r="C67" s="4" t="s">
        <v>346</v>
      </c>
      <c r="D67" s="438"/>
      <c r="E67" s="415"/>
      <c r="F67" s="415"/>
      <c r="G67" s="415"/>
      <c r="H67" s="415"/>
      <c r="I67" s="415"/>
      <c r="J67" s="415"/>
      <c r="K67" s="415"/>
      <c r="L67" s="415"/>
      <c r="M67" s="415"/>
      <c r="N67" s="415"/>
      <c r="O67" s="415"/>
      <c r="P67" s="415"/>
      <c r="Q67" s="415"/>
      <c r="R67" s="5" t="s">
        <v>347</v>
      </c>
      <c r="S67" s="415"/>
      <c r="T67" s="415"/>
      <c r="U67" s="415"/>
      <c r="V67" s="415"/>
      <c r="W67" s="415"/>
      <c r="X67" s="415"/>
      <c r="Y67" s="415"/>
      <c r="Z67" s="415"/>
      <c r="AA67" s="415"/>
      <c r="AB67" s="415"/>
      <c r="AC67" s="415"/>
      <c r="AD67" s="415"/>
      <c r="AE67" s="415"/>
      <c r="AF67" s="415"/>
      <c r="AG67" s="415"/>
      <c r="AH67" s="415"/>
      <c r="AI67" s="415"/>
      <c r="AJ67" s="415"/>
      <c r="AK67" s="416"/>
      <c r="AL67" s="78" t="s">
        <v>526</v>
      </c>
      <c r="AM67" s="78" t="s">
        <v>527</v>
      </c>
    </row>
    <row r="68" spans="1:39" ht="16.5" customHeight="1">
      <c r="A68" s="7" t="s">
        <v>348</v>
      </c>
      <c r="B68" s="8" t="s">
        <v>349</v>
      </c>
      <c r="C68" s="412"/>
      <c r="D68" s="413"/>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12"/>
      <c r="AL68" s="79" t="s">
        <v>1248</v>
      </c>
      <c r="AM68" s="79" t="s">
        <v>1249</v>
      </c>
    </row>
    <row r="69" spans="1:39" ht="16.5" customHeight="1">
      <c r="A69" s="14">
        <v>39</v>
      </c>
      <c r="B69" s="15">
        <v>8111</v>
      </c>
      <c r="C69" s="95" t="s">
        <v>1409</v>
      </c>
      <c r="D69" s="521" t="s">
        <v>867</v>
      </c>
      <c r="E69" s="509"/>
      <c r="F69" s="509"/>
      <c r="G69" s="510"/>
      <c r="H69" s="672" t="s">
        <v>868</v>
      </c>
      <c r="I69" s="672"/>
      <c r="J69" s="672"/>
      <c r="K69" s="672"/>
      <c r="L69" s="672"/>
      <c r="M69" s="43" t="s">
        <v>778</v>
      </c>
      <c r="N69" s="492"/>
      <c r="O69" s="492"/>
      <c r="P69" s="150"/>
      <c r="Q69" s="416"/>
      <c r="R69" s="352"/>
      <c r="S69" s="352"/>
      <c r="T69" s="352"/>
      <c r="U69" s="352"/>
      <c r="V69" s="352"/>
      <c r="W69" s="352"/>
      <c r="X69" s="352"/>
      <c r="Y69" s="352"/>
      <c r="Z69" s="352"/>
      <c r="AA69" s="352"/>
      <c r="AB69" s="352"/>
      <c r="AC69" s="365"/>
      <c r="AD69" s="365"/>
      <c r="AE69" s="365"/>
      <c r="AF69" s="685" t="s">
        <v>1136</v>
      </c>
      <c r="AG69" s="686"/>
      <c r="AH69" s="686"/>
      <c r="AI69" s="686"/>
      <c r="AJ69" s="686"/>
      <c r="AK69" s="687"/>
      <c r="AL69" s="491">
        <f>ROUND(N70*AH70,0)</f>
        <v>582</v>
      </c>
      <c r="AM69" s="29" t="s">
        <v>1343</v>
      </c>
    </row>
    <row r="70" spans="1:39" ht="16.5" customHeight="1">
      <c r="A70" s="14">
        <v>39</v>
      </c>
      <c r="B70" s="15">
        <v>8113</v>
      </c>
      <c r="C70" s="172" t="s">
        <v>132</v>
      </c>
      <c r="D70" s="522"/>
      <c r="E70" s="511"/>
      <c r="F70" s="511"/>
      <c r="G70" s="512"/>
      <c r="H70" s="619"/>
      <c r="I70" s="619"/>
      <c r="J70" s="619"/>
      <c r="K70" s="619"/>
      <c r="L70" s="619"/>
      <c r="M70" s="310"/>
      <c r="N70" s="593">
        <f>$N$51</f>
        <v>831</v>
      </c>
      <c r="O70" s="593"/>
      <c r="P70" s="25" t="s">
        <v>1249</v>
      </c>
      <c r="Q70" s="412"/>
      <c r="R70" s="603" t="s">
        <v>1334</v>
      </c>
      <c r="S70" s="604"/>
      <c r="T70" s="604"/>
      <c r="U70" s="604"/>
      <c r="V70" s="604"/>
      <c r="W70" s="604"/>
      <c r="X70" s="604"/>
      <c r="Y70" s="604"/>
      <c r="Z70" s="604"/>
      <c r="AA70" s="604"/>
      <c r="AB70" s="604"/>
      <c r="AC70" s="353" t="s">
        <v>450</v>
      </c>
      <c r="AD70" s="530">
        <f>$AE$51</f>
        <v>0.97</v>
      </c>
      <c r="AE70" s="530"/>
      <c r="AF70" s="269"/>
      <c r="AG70" s="127" t="s">
        <v>450</v>
      </c>
      <c r="AH70" s="583">
        <v>0.7</v>
      </c>
      <c r="AI70" s="587"/>
      <c r="AJ70" s="283"/>
      <c r="AK70" s="24"/>
      <c r="AL70" s="41">
        <f>ROUND(ROUND(N70*AD70,0)*AH70,0)</f>
        <v>564</v>
      </c>
      <c r="AM70" s="23"/>
    </row>
    <row r="71" spans="1:39" ht="16.5" customHeight="1">
      <c r="A71" s="14">
        <v>39</v>
      </c>
      <c r="B71" s="15">
        <v>8211</v>
      </c>
      <c r="C71" s="95" t="s">
        <v>1410</v>
      </c>
      <c r="D71" s="522"/>
      <c r="E71" s="511"/>
      <c r="F71" s="511"/>
      <c r="G71" s="512"/>
      <c r="H71" s="672" t="s">
        <v>869</v>
      </c>
      <c r="I71" s="672"/>
      <c r="J71" s="672"/>
      <c r="K71" s="672"/>
      <c r="L71" s="672"/>
      <c r="M71" s="43" t="s">
        <v>778</v>
      </c>
      <c r="N71" s="492"/>
      <c r="O71" s="492"/>
      <c r="P71" s="150"/>
      <c r="Q71" s="416"/>
      <c r="R71" s="352"/>
      <c r="S71" s="352"/>
      <c r="T71" s="352"/>
      <c r="U71" s="352"/>
      <c r="V71" s="352"/>
      <c r="W71" s="352"/>
      <c r="X71" s="352"/>
      <c r="Y71" s="352"/>
      <c r="Z71" s="352"/>
      <c r="AA71" s="352"/>
      <c r="AB71" s="352"/>
      <c r="AC71" s="365"/>
      <c r="AD71" s="365"/>
      <c r="AE71" s="365"/>
      <c r="AF71" s="682"/>
      <c r="AG71" s="688"/>
      <c r="AH71" s="688"/>
      <c r="AI71" s="688"/>
      <c r="AJ71" s="688"/>
      <c r="AK71" s="689"/>
      <c r="AL71" s="491">
        <f>ROUND(N72*AH70,0)</f>
        <v>573</v>
      </c>
      <c r="AM71" s="23"/>
    </row>
    <row r="72" spans="1:39" ht="16.5" customHeight="1">
      <c r="A72" s="14">
        <v>39</v>
      </c>
      <c r="B72" s="15">
        <v>8213</v>
      </c>
      <c r="C72" s="172" t="s">
        <v>133</v>
      </c>
      <c r="D72" s="523"/>
      <c r="E72" s="513"/>
      <c r="F72" s="513"/>
      <c r="G72" s="514"/>
      <c r="H72" s="619"/>
      <c r="I72" s="619"/>
      <c r="J72" s="619"/>
      <c r="K72" s="619"/>
      <c r="L72" s="619"/>
      <c r="M72" s="310"/>
      <c r="N72" s="593">
        <f>$N$53</f>
        <v>818</v>
      </c>
      <c r="O72" s="593"/>
      <c r="P72" s="25" t="s">
        <v>1249</v>
      </c>
      <c r="Q72" s="412"/>
      <c r="R72" s="603" t="s">
        <v>1334</v>
      </c>
      <c r="S72" s="553"/>
      <c r="T72" s="553"/>
      <c r="U72" s="553"/>
      <c r="V72" s="553"/>
      <c r="W72" s="553"/>
      <c r="X72" s="553"/>
      <c r="Y72" s="553"/>
      <c r="Z72" s="553"/>
      <c r="AA72" s="553"/>
      <c r="AB72" s="553"/>
      <c r="AC72" s="353" t="s">
        <v>450</v>
      </c>
      <c r="AD72" s="530">
        <f>$AE$51</f>
        <v>0.97</v>
      </c>
      <c r="AE72" s="530"/>
      <c r="AF72" s="44"/>
      <c r="AG72" s="355"/>
      <c r="AH72" s="574"/>
      <c r="AI72" s="591"/>
      <c r="AJ72" s="25"/>
      <c r="AK72" s="26"/>
      <c r="AL72" s="41">
        <f>ROUND(ROUND(N72*AD72,0)*AH70,0)</f>
        <v>555</v>
      </c>
      <c r="AM72" s="35"/>
    </row>
    <row r="73" ht="16.5" customHeight="1"/>
    <row r="74" ht="17.25" customHeight="1">
      <c r="C74" s="76" t="s">
        <v>1743</v>
      </c>
    </row>
    <row r="75" ht="13.5" customHeight="1">
      <c r="B75" s="76"/>
    </row>
    <row r="76" spans="1:39" ht="16.5" customHeight="1">
      <c r="A76" s="3" t="s">
        <v>345</v>
      </c>
      <c r="B76" s="411"/>
      <c r="C76" s="4" t="s">
        <v>346</v>
      </c>
      <c r="D76" s="438"/>
      <c r="E76" s="415"/>
      <c r="F76" s="415"/>
      <c r="G76" s="415"/>
      <c r="H76" s="415"/>
      <c r="I76" s="415"/>
      <c r="J76" s="415"/>
      <c r="K76" s="415"/>
      <c r="L76" s="415"/>
      <c r="M76" s="415"/>
      <c r="N76" s="415"/>
      <c r="O76" s="415"/>
      <c r="P76" s="415"/>
      <c r="Q76" s="415"/>
      <c r="R76" s="5" t="s">
        <v>347</v>
      </c>
      <c r="S76" s="415"/>
      <c r="T76" s="415"/>
      <c r="U76" s="415"/>
      <c r="V76" s="415"/>
      <c r="W76" s="415"/>
      <c r="X76" s="415"/>
      <c r="Y76" s="415"/>
      <c r="Z76" s="415"/>
      <c r="AA76" s="415"/>
      <c r="AB76" s="415"/>
      <c r="AC76" s="415"/>
      <c r="AD76" s="415"/>
      <c r="AE76" s="415"/>
      <c r="AF76" s="415"/>
      <c r="AG76" s="415"/>
      <c r="AH76" s="415"/>
      <c r="AI76" s="415"/>
      <c r="AJ76" s="415"/>
      <c r="AK76" s="416"/>
      <c r="AL76" s="78" t="s">
        <v>526</v>
      </c>
      <c r="AM76" s="78" t="s">
        <v>527</v>
      </c>
    </row>
    <row r="77" spans="1:39" ht="16.5" customHeight="1">
      <c r="A77" s="7" t="s">
        <v>348</v>
      </c>
      <c r="B77" s="8" t="s">
        <v>349</v>
      </c>
      <c r="C77" s="412"/>
      <c r="D77" s="413"/>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12"/>
      <c r="AL77" s="79" t="s">
        <v>1248</v>
      </c>
      <c r="AM77" s="79" t="s">
        <v>1249</v>
      </c>
    </row>
    <row r="78" spans="1:39" ht="16.5" customHeight="1">
      <c r="A78" s="14">
        <v>39</v>
      </c>
      <c r="B78" s="15">
        <v>9111</v>
      </c>
      <c r="C78" s="95" t="s">
        <v>1411</v>
      </c>
      <c r="D78" s="521" t="s">
        <v>867</v>
      </c>
      <c r="E78" s="509"/>
      <c r="F78" s="509"/>
      <c r="G78" s="510"/>
      <c r="H78" s="672" t="s">
        <v>868</v>
      </c>
      <c r="I78" s="672"/>
      <c r="J78" s="672"/>
      <c r="K78" s="672"/>
      <c r="L78" s="672"/>
      <c r="M78" s="43" t="s">
        <v>778</v>
      </c>
      <c r="N78" s="492"/>
      <c r="O78" s="492"/>
      <c r="P78" s="150"/>
      <c r="Q78" s="416"/>
      <c r="R78" s="352"/>
      <c r="S78" s="352"/>
      <c r="T78" s="352"/>
      <c r="U78" s="352"/>
      <c r="V78" s="352"/>
      <c r="W78" s="352"/>
      <c r="X78" s="352"/>
      <c r="Y78" s="352"/>
      <c r="Z78" s="352"/>
      <c r="AA78" s="352"/>
      <c r="AB78" s="352"/>
      <c r="AC78" s="365"/>
      <c r="AD78" s="365"/>
      <c r="AE78" s="365"/>
      <c r="AF78" s="685" t="s">
        <v>1743</v>
      </c>
      <c r="AG78" s="686"/>
      <c r="AH78" s="686"/>
      <c r="AI78" s="686"/>
      <c r="AJ78" s="686"/>
      <c r="AK78" s="687"/>
      <c r="AL78" s="491">
        <f>ROUND(N79*AH79,0)</f>
        <v>582</v>
      </c>
      <c r="AM78" s="29" t="s">
        <v>1343</v>
      </c>
    </row>
    <row r="79" spans="1:39" ht="16.5" customHeight="1">
      <c r="A79" s="14">
        <v>39</v>
      </c>
      <c r="B79" s="15">
        <v>9113</v>
      </c>
      <c r="C79" s="172" t="s">
        <v>134</v>
      </c>
      <c r="D79" s="522"/>
      <c r="E79" s="511"/>
      <c r="F79" s="511"/>
      <c r="G79" s="512"/>
      <c r="H79" s="619"/>
      <c r="I79" s="619"/>
      <c r="J79" s="619"/>
      <c r="K79" s="619"/>
      <c r="L79" s="619"/>
      <c r="M79" s="310"/>
      <c r="N79" s="593">
        <f>$N$51</f>
        <v>831</v>
      </c>
      <c r="O79" s="593"/>
      <c r="P79" s="25" t="s">
        <v>1249</v>
      </c>
      <c r="Q79" s="412"/>
      <c r="R79" s="603" t="s">
        <v>1334</v>
      </c>
      <c r="S79" s="604"/>
      <c r="T79" s="604"/>
      <c r="U79" s="604"/>
      <c r="V79" s="604"/>
      <c r="W79" s="604"/>
      <c r="X79" s="604"/>
      <c r="Y79" s="604"/>
      <c r="Z79" s="604"/>
      <c r="AA79" s="604"/>
      <c r="AB79" s="604"/>
      <c r="AC79" s="353" t="s">
        <v>450</v>
      </c>
      <c r="AD79" s="530">
        <f>$AE$51</f>
        <v>0.97</v>
      </c>
      <c r="AE79" s="530"/>
      <c r="AF79" s="269"/>
      <c r="AG79" s="127" t="s">
        <v>450</v>
      </c>
      <c r="AH79" s="583">
        <v>0.7</v>
      </c>
      <c r="AI79" s="587"/>
      <c r="AJ79" s="283"/>
      <c r="AK79" s="24"/>
      <c r="AL79" s="41">
        <f>ROUND(ROUND(N79*AD79,0)*AH79,0)</f>
        <v>564</v>
      </c>
      <c r="AM79" s="23"/>
    </row>
    <row r="80" spans="1:39" ht="16.5" customHeight="1">
      <c r="A80" s="14">
        <v>39</v>
      </c>
      <c r="B80" s="15">
        <v>9211</v>
      </c>
      <c r="C80" s="95" t="s">
        <v>1412</v>
      </c>
      <c r="D80" s="522"/>
      <c r="E80" s="511"/>
      <c r="F80" s="511"/>
      <c r="G80" s="512"/>
      <c r="H80" s="672" t="s">
        <v>869</v>
      </c>
      <c r="I80" s="672"/>
      <c r="J80" s="672"/>
      <c r="K80" s="672"/>
      <c r="L80" s="672"/>
      <c r="M80" s="43" t="s">
        <v>778</v>
      </c>
      <c r="N80" s="492"/>
      <c r="O80" s="492"/>
      <c r="P80" s="150"/>
      <c r="Q80" s="416"/>
      <c r="R80" s="352"/>
      <c r="S80" s="352"/>
      <c r="T80" s="352"/>
      <c r="U80" s="352"/>
      <c r="V80" s="352"/>
      <c r="W80" s="352"/>
      <c r="X80" s="352"/>
      <c r="Y80" s="352"/>
      <c r="Z80" s="352"/>
      <c r="AA80" s="352"/>
      <c r="AB80" s="352"/>
      <c r="AC80" s="365"/>
      <c r="AD80" s="365"/>
      <c r="AE80" s="365"/>
      <c r="AF80" s="682"/>
      <c r="AG80" s="688"/>
      <c r="AH80" s="688"/>
      <c r="AI80" s="688"/>
      <c r="AJ80" s="688"/>
      <c r="AK80" s="689"/>
      <c r="AL80" s="491">
        <f>ROUND(N81*AH79,0)</f>
        <v>573</v>
      </c>
      <c r="AM80" s="23"/>
    </row>
    <row r="81" spans="1:39" ht="16.5" customHeight="1">
      <c r="A81" s="14">
        <v>39</v>
      </c>
      <c r="B81" s="15">
        <v>9213</v>
      </c>
      <c r="C81" s="172" t="s">
        <v>135</v>
      </c>
      <c r="D81" s="523"/>
      <c r="E81" s="513"/>
      <c r="F81" s="513"/>
      <c r="G81" s="514"/>
      <c r="H81" s="619"/>
      <c r="I81" s="619"/>
      <c r="J81" s="619"/>
      <c r="K81" s="619"/>
      <c r="L81" s="619"/>
      <c r="M81" s="310"/>
      <c r="N81" s="593">
        <f>$N$53</f>
        <v>818</v>
      </c>
      <c r="O81" s="593"/>
      <c r="P81" s="25" t="s">
        <v>1249</v>
      </c>
      <c r="Q81" s="412"/>
      <c r="R81" s="603" t="s">
        <v>1334</v>
      </c>
      <c r="S81" s="553"/>
      <c r="T81" s="553"/>
      <c r="U81" s="553"/>
      <c r="V81" s="553"/>
      <c r="W81" s="553"/>
      <c r="X81" s="553"/>
      <c r="Y81" s="553"/>
      <c r="Z81" s="553"/>
      <c r="AA81" s="553"/>
      <c r="AB81" s="553"/>
      <c r="AC81" s="353" t="s">
        <v>450</v>
      </c>
      <c r="AD81" s="530">
        <f>$AE$51</f>
        <v>0.97</v>
      </c>
      <c r="AE81" s="530"/>
      <c r="AF81" s="44"/>
      <c r="AG81" s="355"/>
      <c r="AH81" s="574"/>
      <c r="AI81" s="591"/>
      <c r="AJ81" s="25"/>
      <c r="AK81" s="26"/>
      <c r="AL81" s="41">
        <f>ROUND(ROUND(N81*AD81,0)*AH79,0)</f>
        <v>555</v>
      </c>
      <c r="AM81" s="35"/>
    </row>
  </sheetData>
  <sheetProtection/>
  <mergeCells count="95">
    <mergeCell ref="AG51:AH51"/>
    <mergeCell ref="AG62:AH62"/>
    <mergeCell ref="AG63:AH63"/>
    <mergeCell ref="D78:G81"/>
    <mergeCell ref="H78:L79"/>
    <mergeCell ref="H80:L81"/>
    <mergeCell ref="R70:AB70"/>
    <mergeCell ref="R72:AB72"/>
    <mergeCell ref="R79:AB79"/>
    <mergeCell ref="D69:G72"/>
    <mergeCell ref="H69:L70"/>
    <mergeCell ref="H71:L72"/>
    <mergeCell ref="N81:O81"/>
    <mergeCell ref="D50:G53"/>
    <mergeCell ref="H50:L51"/>
    <mergeCell ref="H52:L53"/>
    <mergeCell ref="AD81:AE81"/>
    <mergeCell ref="AH81:AI81"/>
    <mergeCell ref="R81:AB81"/>
    <mergeCell ref="AF78:AK78"/>
    <mergeCell ref="AD57:AE57"/>
    <mergeCell ref="AF71:AK71"/>
    <mergeCell ref="AH79:AI79"/>
    <mergeCell ref="AH72:AI72"/>
    <mergeCell ref="AD70:AE70"/>
    <mergeCell ref="AF80:AK80"/>
    <mergeCell ref="AF69:AK69"/>
    <mergeCell ref="AH70:AI70"/>
    <mergeCell ref="AD59:AE59"/>
    <mergeCell ref="AD60:AE60"/>
    <mergeCell ref="AD79:AE79"/>
    <mergeCell ref="N51:O51"/>
    <mergeCell ref="N70:O70"/>
    <mergeCell ref="AD58:AE58"/>
    <mergeCell ref="N53:O53"/>
    <mergeCell ref="R51:AC51"/>
    <mergeCell ref="AE51:AF51"/>
    <mergeCell ref="AD54:AE54"/>
    <mergeCell ref="AD56:AE56"/>
    <mergeCell ref="N79:O79"/>
    <mergeCell ref="AG53:AH53"/>
    <mergeCell ref="AD55:AE55"/>
    <mergeCell ref="N72:O72"/>
    <mergeCell ref="AD72:AE72"/>
    <mergeCell ref="R53:AC53"/>
    <mergeCell ref="AE53:AF53"/>
    <mergeCell ref="AD31:AE31"/>
    <mergeCell ref="D30:G33"/>
    <mergeCell ref="H8:L9"/>
    <mergeCell ref="H10:L11"/>
    <mergeCell ref="D8:G11"/>
    <mergeCell ref="H30:L31"/>
    <mergeCell ref="H32:L33"/>
    <mergeCell ref="N33:O33"/>
    <mergeCell ref="R33:AB33"/>
    <mergeCell ref="AD33:AE33"/>
    <mergeCell ref="D39:G42"/>
    <mergeCell ref="H39:L40"/>
    <mergeCell ref="H41:L42"/>
    <mergeCell ref="AF39:AK39"/>
    <mergeCell ref="N40:O40"/>
    <mergeCell ref="N42:O42"/>
    <mergeCell ref="AF41:AK41"/>
    <mergeCell ref="AD42:AE42"/>
    <mergeCell ref="AH42:AI42"/>
    <mergeCell ref="R42:AA42"/>
    <mergeCell ref="R40:AA40"/>
    <mergeCell ref="AD40:AE40"/>
    <mergeCell ref="AH40:AI40"/>
    <mergeCell ref="AH31:AI31"/>
    <mergeCell ref="AF32:AK32"/>
    <mergeCell ref="AH33:AI33"/>
    <mergeCell ref="N31:O31"/>
    <mergeCell ref="N9:O9"/>
    <mergeCell ref="R9:AC9"/>
    <mergeCell ref="AE9:AF9"/>
    <mergeCell ref="AF30:AK30"/>
    <mergeCell ref="AE20:AF20"/>
    <mergeCell ref="AE16:AF16"/>
    <mergeCell ref="AE17:AF17"/>
    <mergeCell ref="AE18:AF18"/>
    <mergeCell ref="AE19:AF19"/>
    <mergeCell ref="R31:AB31"/>
    <mergeCell ref="N11:O11"/>
    <mergeCell ref="R11:AC11"/>
    <mergeCell ref="AG23:AH23"/>
    <mergeCell ref="AG24:AH24"/>
    <mergeCell ref="AG9:AH9"/>
    <mergeCell ref="AE15:AF15"/>
    <mergeCell ref="AE12:AF12"/>
    <mergeCell ref="AE14:AF14"/>
    <mergeCell ref="AE11:AF11"/>
    <mergeCell ref="AE13:AF13"/>
    <mergeCell ref="AG11:AH11"/>
    <mergeCell ref="AE21:AF21"/>
  </mergeCells>
  <printOptions horizontalCentered="1"/>
  <pageMargins left="0.3937007874015748" right="0.3937007874015748" top="0.7874015748031497" bottom="0.5905511811023623" header="0.5118110236220472" footer="0.31496062992125984"/>
  <pageSetup firstPageNumber="37" useFirstPageNumber="1" horizontalDpi="600" verticalDpi="600" orientation="portrait" paperSize="9" scale="63" r:id="rId1"/>
  <headerFooter alignWithMargins="0">
    <oddHeader>&amp;R&amp;9介護予防認知症対応型共同生活介護</oddHeader>
    <oddFooter>&amp;C&amp;14&amp;P</oddFooter>
  </headerFooter>
  <rowBreaks count="1" manualBreakCount="1">
    <brk id="44" max="38" man="1"/>
  </rowBreaks>
  <ignoredErrors>
    <ignoredError sqref="AL15" formula="1"/>
  </ignoredErrors>
</worksheet>
</file>

<file path=xl/worksheets/sheet2.xml><?xml version="1.0" encoding="utf-8"?>
<worksheet xmlns="http://schemas.openxmlformats.org/spreadsheetml/2006/main" xmlns:r="http://schemas.openxmlformats.org/officeDocument/2006/relationships">
  <dimension ref="A1:AQ10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4" width="2.75390625" style="410" customWidth="1"/>
    <col min="5" max="5" width="2.75390625" style="77" customWidth="1"/>
    <col min="6" max="6" width="2.875" style="77" customWidth="1"/>
    <col min="7" max="7" width="2.50390625" style="77" customWidth="1"/>
    <col min="8" max="10" width="2.375" style="77" customWidth="1"/>
    <col min="11" max="11" width="3.50390625" style="77" customWidth="1"/>
    <col min="12" max="12" width="2.375" style="77" customWidth="1"/>
    <col min="13" max="13" width="1.4921875" style="77" customWidth="1"/>
    <col min="14" max="14" width="2.375" style="77" customWidth="1"/>
    <col min="15" max="15" width="3.50390625" style="77" customWidth="1"/>
    <col min="16" max="16" width="2.75390625" style="77" customWidth="1"/>
    <col min="17" max="18" width="2.00390625" style="77" customWidth="1"/>
    <col min="19" max="19" width="2.375" style="77" customWidth="1"/>
    <col min="20" max="20" width="2.875" style="77" customWidth="1"/>
    <col min="21" max="32" width="2.375" style="77" customWidth="1"/>
    <col min="33" max="33" width="2.625" style="77" customWidth="1"/>
    <col min="34" max="40" width="2.375" style="77" customWidth="1"/>
    <col min="41" max="41" width="2.125" style="77" customWidth="1"/>
    <col min="42" max="42" width="8.625" style="410" customWidth="1"/>
    <col min="43" max="43" width="8.75390625" style="410" customWidth="1"/>
    <col min="44" max="44" width="2.75390625" style="410" customWidth="1"/>
    <col min="45" max="16384" width="9.00390625" style="410" customWidth="1"/>
  </cols>
  <sheetData>
    <row r="1" spans="1:41" ht="17.25" customHeight="1">
      <c r="A1" s="76" t="s">
        <v>418</v>
      </c>
      <c r="E1" s="410"/>
      <c r="F1" s="410"/>
      <c r="G1" s="410"/>
      <c r="H1" s="410"/>
      <c r="I1" s="410"/>
      <c r="J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row>
    <row r="2" ht="17.25" customHeight="1">
      <c r="B2" s="76" t="s">
        <v>1004</v>
      </c>
    </row>
    <row r="3" ht="12.75" customHeight="1"/>
    <row r="4" spans="1:43" ht="16.5" customHeight="1">
      <c r="A4" s="3" t="s">
        <v>345</v>
      </c>
      <c r="B4" s="411"/>
      <c r="C4" s="107" t="s">
        <v>346</v>
      </c>
      <c r="D4" s="108"/>
      <c r="E4" s="2"/>
      <c r="F4" s="2"/>
      <c r="G4" s="2"/>
      <c r="H4" s="2"/>
      <c r="I4" s="2"/>
      <c r="J4" s="2"/>
      <c r="K4" s="2"/>
      <c r="L4" s="2"/>
      <c r="M4" s="2"/>
      <c r="N4" s="2"/>
      <c r="O4" s="2"/>
      <c r="P4" s="5"/>
      <c r="Q4" s="2"/>
      <c r="R4" s="2"/>
      <c r="S4" s="2"/>
      <c r="T4" s="5" t="s">
        <v>347</v>
      </c>
      <c r="U4" s="21"/>
      <c r="V4" s="21"/>
      <c r="W4" s="21"/>
      <c r="X4" s="21"/>
      <c r="Y4" s="21"/>
      <c r="Z4" s="21"/>
      <c r="AA4" s="21"/>
      <c r="AB4" s="21"/>
      <c r="AC4" s="21"/>
      <c r="AD4" s="21"/>
      <c r="AE4" s="21"/>
      <c r="AF4" s="21"/>
      <c r="AG4" s="21"/>
      <c r="AH4" s="21"/>
      <c r="AI4" s="21"/>
      <c r="AJ4" s="21"/>
      <c r="AK4" s="21"/>
      <c r="AL4" s="21"/>
      <c r="AM4" s="21"/>
      <c r="AN4" s="21"/>
      <c r="AO4" s="19"/>
      <c r="AP4" s="78" t="s">
        <v>419</v>
      </c>
      <c r="AQ4" s="78" t="s">
        <v>420</v>
      </c>
    </row>
    <row r="5" spans="1:43" ht="16.5" customHeight="1">
      <c r="A5" s="7" t="s">
        <v>348</v>
      </c>
      <c r="B5" s="8" t="s">
        <v>349</v>
      </c>
      <c r="C5" s="412"/>
      <c r="D5" s="413"/>
      <c r="E5" s="305"/>
      <c r="F5" s="305"/>
      <c r="G5" s="305"/>
      <c r="H5" s="305"/>
      <c r="I5" s="305"/>
      <c r="J5" s="305"/>
      <c r="K5" s="305"/>
      <c r="L5" s="305"/>
      <c r="M5" s="305"/>
      <c r="N5" s="305"/>
      <c r="O5" s="305"/>
      <c r="P5" s="305"/>
      <c r="Q5" s="305"/>
      <c r="R5" s="305"/>
      <c r="S5" s="305"/>
      <c r="T5" s="25"/>
      <c r="U5" s="25"/>
      <c r="V5" s="25"/>
      <c r="W5" s="25"/>
      <c r="X5" s="25"/>
      <c r="Y5" s="25"/>
      <c r="Z5" s="25"/>
      <c r="AA5" s="25"/>
      <c r="AB5" s="25"/>
      <c r="AC5" s="25"/>
      <c r="AD5" s="25"/>
      <c r="AE5" s="25"/>
      <c r="AF5" s="25"/>
      <c r="AG5" s="25"/>
      <c r="AH5" s="25"/>
      <c r="AI5" s="25"/>
      <c r="AJ5" s="25"/>
      <c r="AK5" s="25"/>
      <c r="AL5" s="25"/>
      <c r="AM5" s="25"/>
      <c r="AN5" s="25"/>
      <c r="AO5" s="26"/>
      <c r="AP5" s="79" t="s">
        <v>1248</v>
      </c>
      <c r="AQ5" s="79" t="s">
        <v>1249</v>
      </c>
    </row>
    <row r="6" spans="1:43" ht="16.5" customHeight="1">
      <c r="A6" s="14">
        <v>76</v>
      </c>
      <c r="B6" s="15">
        <v>1111</v>
      </c>
      <c r="C6" s="80" t="s">
        <v>1495</v>
      </c>
      <c r="D6" s="521" t="s">
        <v>421</v>
      </c>
      <c r="E6" s="515"/>
      <c r="F6" s="515"/>
      <c r="G6" s="515"/>
      <c r="H6" s="515"/>
      <c r="I6" s="515"/>
      <c r="J6" s="515"/>
      <c r="K6" s="516"/>
      <c r="L6" s="509" t="s">
        <v>1490</v>
      </c>
      <c r="M6" s="509"/>
      <c r="N6" s="509"/>
      <c r="O6" s="509"/>
      <c r="P6" s="509"/>
      <c r="Q6" s="509"/>
      <c r="R6" s="510"/>
      <c r="S6" s="364" t="s">
        <v>1335</v>
      </c>
      <c r="T6" s="365"/>
      <c r="U6" s="307"/>
      <c r="V6" s="307"/>
      <c r="W6" s="527">
        <v>6707</v>
      </c>
      <c r="X6" s="527"/>
      <c r="Y6" s="527"/>
      <c r="Z6" s="307" t="s">
        <v>1249</v>
      </c>
      <c r="AA6" s="365"/>
      <c r="AB6" s="414"/>
      <c r="AC6" s="414"/>
      <c r="AD6" s="414"/>
      <c r="AE6" s="414"/>
      <c r="AF6" s="414"/>
      <c r="AG6" s="414"/>
      <c r="AH6" s="414"/>
      <c r="AI6" s="414"/>
      <c r="AJ6" s="414"/>
      <c r="AK6" s="365"/>
      <c r="AL6" s="365"/>
      <c r="AM6" s="365"/>
      <c r="AN6" s="85"/>
      <c r="AO6" s="27"/>
      <c r="AP6" s="41">
        <f>W6</f>
        <v>6707</v>
      </c>
      <c r="AQ6" s="23" t="s">
        <v>1957</v>
      </c>
    </row>
    <row r="7" spans="1:43" ht="16.5" customHeight="1">
      <c r="A7" s="14">
        <v>76</v>
      </c>
      <c r="B7" s="15">
        <v>1121</v>
      </c>
      <c r="C7" s="80" t="s">
        <v>1496</v>
      </c>
      <c r="D7" s="524"/>
      <c r="E7" s="525"/>
      <c r="F7" s="525"/>
      <c r="G7" s="525"/>
      <c r="H7" s="525"/>
      <c r="I7" s="525"/>
      <c r="J7" s="525"/>
      <c r="K7" s="518"/>
      <c r="L7" s="511"/>
      <c r="M7" s="511"/>
      <c r="N7" s="511"/>
      <c r="O7" s="511"/>
      <c r="P7" s="511"/>
      <c r="Q7" s="511"/>
      <c r="R7" s="512"/>
      <c r="S7" s="364" t="s">
        <v>1336</v>
      </c>
      <c r="T7" s="403"/>
      <c r="U7" s="403"/>
      <c r="V7" s="403"/>
      <c r="W7" s="527">
        <v>11182</v>
      </c>
      <c r="X7" s="527"/>
      <c r="Y7" s="527"/>
      <c r="Z7" s="307" t="s">
        <v>1249</v>
      </c>
      <c r="AA7" s="403"/>
      <c r="AB7" s="414"/>
      <c r="AC7" s="414"/>
      <c r="AD7" s="414"/>
      <c r="AE7" s="414"/>
      <c r="AF7" s="414"/>
      <c r="AG7" s="414"/>
      <c r="AH7" s="414"/>
      <c r="AI7" s="414"/>
      <c r="AJ7" s="414"/>
      <c r="AK7" s="403"/>
      <c r="AL7" s="287"/>
      <c r="AM7" s="403"/>
      <c r="AN7" s="85"/>
      <c r="AO7" s="27"/>
      <c r="AP7" s="41">
        <f>W7</f>
        <v>11182</v>
      </c>
      <c r="AQ7" s="53"/>
    </row>
    <row r="8" spans="1:43" ht="16.5" customHeight="1">
      <c r="A8" s="14">
        <v>76</v>
      </c>
      <c r="B8" s="15">
        <v>1131</v>
      </c>
      <c r="C8" s="80" t="s">
        <v>1497</v>
      </c>
      <c r="D8" s="524"/>
      <c r="E8" s="525"/>
      <c r="F8" s="525"/>
      <c r="G8" s="525"/>
      <c r="H8" s="525"/>
      <c r="I8" s="525"/>
      <c r="J8" s="525"/>
      <c r="K8" s="518"/>
      <c r="L8" s="511"/>
      <c r="M8" s="511"/>
      <c r="N8" s="511"/>
      <c r="O8" s="511"/>
      <c r="P8" s="511"/>
      <c r="Q8" s="511"/>
      <c r="R8" s="512"/>
      <c r="S8" s="364" t="s">
        <v>1337</v>
      </c>
      <c r="T8" s="365"/>
      <c r="U8" s="365"/>
      <c r="V8" s="365"/>
      <c r="W8" s="527">
        <v>17900</v>
      </c>
      <c r="X8" s="527"/>
      <c r="Y8" s="527"/>
      <c r="Z8" s="307" t="s">
        <v>1249</v>
      </c>
      <c r="AA8" s="365"/>
      <c r="AB8" s="414"/>
      <c r="AC8" s="414"/>
      <c r="AD8" s="414"/>
      <c r="AE8" s="414"/>
      <c r="AF8" s="414"/>
      <c r="AG8" s="414"/>
      <c r="AH8" s="414"/>
      <c r="AI8" s="414"/>
      <c r="AJ8" s="414"/>
      <c r="AK8" s="365"/>
      <c r="AL8" s="287"/>
      <c r="AM8" s="403"/>
      <c r="AN8" s="365"/>
      <c r="AO8" s="27"/>
      <c r="AP8" s="41">
        <f>W8</f>
        <v>17900</v>
      </c>
      <c r="AQ8" s="53"/>
    </row>
    <row r="9" spans="1:43" ht="16.5" customHeight="1">
      <c r="A9" s="14">
        <v>76</v>
      </c>
      <c r="B9" s="15">
        <v>1141</v>
      </c>
      <c r="C9" s="80" t="s">
        <v>1498</v>
      </c>
      <c r="D9" s="524"/>
      <c r="E9" s="525"/>
      <c r="F9" s="525"/>
      <c r="G9" s="525"/>
      <c r="H9" s="525"/>
      <c r="I9" s="525"/>
      <c r="J9" s="525"/>
      <c r="K9" s="518"/>
      <c r="L9" s="511"/>
      <c r="M9" s="511"/>
      <c r="N9" s="511"/>
      <c r="O9" s="511"/>
      <c r="P9" s="511"/>
      <c r="Q9" s="511"/>
      <c r="R9" s="512"/>
      <c r="S9" s="364" t="s">
        <v>1338</v>
      </c>
      <c r="T9" s="365"/>
      <c r="U9" s="365"/>
      <c r="V9" s="365"/>
      <c r="W9" s="527">
        <v>22375</v>
      </c>
      <c r="X9" s="527"/>
      <c r="Y9" s="527"/>
      <c r="Z9" s="307" t="s">
        <v>1249</v>
      </c>
      <c r="AA9" s="365"/>
      <c r="AB9" s="414"/>
      <c r="AC9" s="414"/>
      <c r="AD9" s="414"/>
      <c r="AE9" s="414"/>
      <c r="AF9" s="414"/>
      <c r="AG9" s="414"/>
      <c r="AH9" s="414"/>
      <c r="AI9" s="414"/>
      <c r="AJ9" s="414"/>
      <c r="AK9" s="353"/>
      <c r="AL9" s="354"/>
      <c r="AM9" s="396"/>
      <c r="AN9" s="365"/>
      <c r="AO9" s="27"/>
      <c r="AP9" s="41">
        <f>W9</f>
        <v>22375</v>
      </c>
      <c r="AQ9" s="53"/>
    </row>
    <row r="10" spans="1:43" ht="16.5" customHeight="1">
      <c r="A10" s="14">
        <v>76</v>
      </c>
      <c r="B10" s="15">
        <v>1151</v>
      </c>
      <c r="C10" s="80" t="s">
        <v>1499</v>
      </c>
      <c r="D10" s="524"/>
      <c r="E10" s="525"/>
      <c r="F10" s="525"/>
      <c r="G10" s="525"/>
      <c r="H10" s="525"/>
      <c r="I10" s="525"/>
      <c r="J10" s="525"/>
      <c r="K10" s="518"/>
      <c r="L10" s="513"/>
      <c r="M10" s="513"/>
      <c r="N10" s="513"/>
      <c r="O10" s="513"/>
      <c r="P10" s="513"/>
      <c r="Q10" s="513"/>
      <c r="R10" s="514"/>
      <c r="S10" s="364" t="s">
        <v>1339</v>
      </c>
      <c r="T10" s="365"/>
      <c r="U10" s="365"/>
      <c r="V10" s="365"/>
      <c r="W10" s="527">
        <v>26850</v>
      </c>
      <c r="X10" s="527"/>
      <c r="Y10" s="527"/>
      <c r="Z10" s="307" t="s">
        <v>1249</v>
      </c>
      <c r="AA10" s="365"/>
      <c r="AB10" s="414"/>
      <c r="AC10" s="414"/>
      <c r="AD10" s="414"/>
      <c r="AE10" s="414"/>
      <c r="AF10" s="414"/>
      <c r="AG10" s="414"/>
      <c r="AH10" s="414"/>
      <c r="AI10" s="414"/>
      <c r="AJ10" s="414"/>
      <c r="AK10" s="365"/>
      <c r="AL10" s="403"/>
      <c r="AM10" s="356"/>
      <c r="AN10" s="365"/>
      <c r="AO10" s="27"/>
      <c r="AP10" s="41">
        <f>W10</f>
        <v>26850</v>
      </c>
      <c r="AQ10" s="53"/>
    </row>
    <row r="11" spans="1:43" ht="16.5" customHeight="1">
      <c r="A11" s="14">
        <v>76</v>
      </c>
      <c r="B11" s="15">
        <v>1211</v>
      </c>
      <c r="C11" s="80" t="s">
        <v>1500</v>
      </c>
      <c r="D11" s="524"/>
      <c r="E11" s="525"/>
      <c r="F11" s="525"/>
      <c r="G11" s="525"/>
      <c r="H11" s="525"/>
      <c r="I11" s="525"/>
      <c r="J11" s="525"/>
      <c r="K11" s="518"/>
      <c r="L11" s="509" t="s">
        <v>422</v>
      </c>
      <c r="M11" s="515"/>
      <c r="N11" s="515"/>
      <c r="O11" s="515"/>
      <c r="P11" s="515"/>
      <c r="Q11" s="515"/>
      <c r="R11" s="516"/>
      <c r="S11" s="43" t="s">
        <v>1335</v>
      </c>
      <c r="T11" s="21"/>
      <c r="U11" s="2"/>
      <c r="V11" s="2"/>
      <c r="W11" s="415"/>
      <c r="X11" s="415"/>
      <c r="Y11" s="415"/>
      <c r="Z11" s="415"/>
      <c r="AA11" s="21"/>
      <c r="AB11" s="416"/>
      <c r="AC11" s="414"/>
      <c r="AD11" s="414"/>
      <c r="AE11" s="414"/>
      <c r="AF11" s="414"/>
      <c r="AG11" s="414"/>
      <c r="AH11" s="414"/>
      <c r="AI11" s="414"/>
      <c r="AJ11" s="414"/>
      <c r="AK11" s="365"/>
      <c r="AL11" s="365"/>
      <c r="AM11" s="365"/>
      <c r="AN11" s="85"/>
      <c r="AO11" s="27"/>
      <c r="AP11" s="41">
        <f>W12</f>
        <v>9323</v>
      </c>
      <c r="AQ11" s="53"/>
    </row>
    <row r="12" spans="1:43" ht="16.5" customHeight="1">
      <c r="A12" s="14">
        <v>76</v>
      </c>
      <c r="B12" s="15">
        <v>1213</v>
      </c>
      <c r="C12" s="80" t="s">
        <v>1521</v>
      </c>
      <c r="D12" s="524"/>
      <c r="E12" s="525"/>
      <c r="F12" s="525"/>
      <c r="G12" s="525"/>
      <c r="H12" s="525"/>
      <c r="I12" s="525"/>
      <c r="J12" s="525"/>
      <c r="K12" s="518"/>
      <c r="L12" s="517"/>
      <c r="M12" s="517"/>
      <c r="N12" s="517"/>
      <c r="O12" s="517"/>
      <c r="P12" s="517"/>
      <c r="Q12" s="517"/>
      <c r="R12" s="518"/>
      <c r="S12" s="44"/>
      <c r="T12" s="25"/>
      <c r="U12" s="305"/>
      <c r="V12" s="305"/>
      <c r="W12" s="528">
        <v>9323</v>
      </c>
      <c r="X12" s="528"/>
      <c r="Y12" s="528"/>
      <c r="Z12" s="305" t="s">
        <v>1249</v>
      </c>
      <c r="AA12" s="25"/>
      <c r="AB12" s="412"/>
      <c r="AC12" s="365" t="s">
        <v>1006</v>
      </c>
      <c r="AD12" s="365"/>
      <c r="AE12" s="365"/>
      <c r="AF12" s="365"/>
      <c r="AG12" s="365"/>
      <c r="AH12" s="365"/>
      <c r="AI12" s="365" t="s">
        <v>423</v>
      </c>
      <c r="AJ12" s="530">
        <v>0.98</v>
      </c>
      <c r="AK12" s="530"/>
      <c r="AL12" s="410"/>
      <c r="AM12" s="410"/>
      <c r="AN12" s="410"/>
      <c r="AO12" s="27"/>
      <c r="AP12" s="41">
        <f>ROUND(W12*AJ12,0)</f>
        <v>9137</v>
      </c>
      <c r="AQ12" s="53"/>
    </row>
    <row r="13" spans="1:43" ht="16.5" customHeight="1">
      <c r="A13" s="14">
        <v>76</v>
      </c>
      <c r="B13" s="15">
        <v>1221</v>
      </c>
      <c r="C13" s="80" t="s">
        <v>1522</v>
      </c>
      <c r="D13" s="524"/>
      <c r="E13" s="525"/>
      <c r="F13" s="525"/>
      <c r="G13" s="525"/>
      <c r="H13" s="525"/>
      <c r="I13" s="525"/>
      <c r="J13" s="525"/>
      <c r="K13" s="518"/>
      <c r="L13" s="517"/>
      <c r="M13" s="517"/>
      <c r="N13" s="517"/>
      <c r="O13" s="517"/>
      <c r="P13" s="517"/>
      <c r="Q13" s="517"/>
      <c r="R13" s="518"/>
      <c r="S13" s="43" t="s">
        <v>1336</v>
      </c>
      <c r="T13" s="84"/>
      <c r="U13" s="84"/>
      <c r="V13" s="84"/>
      <c r="W13" s="415"/>
      <c r="X13" s="415"/>
      <c r="Y13" s="415"/>
      <c r="Z13" s="415"/>
      <c r="AA13" s="84"/>
      <c r="AB13" s="416"/>
      <c r="AC13" s="414"/>
      <c r="AD13" s="414"/>
      <c r="AE13" s="414"/>
      <c r="AF13" s="414"/>
      <c r="AG13" s="414"/>
      <c r="AH13" s="414"/>
      <c r="AI13" s="414"/>
      <c r="AJ13" s="414"/>
      <c r="AK13" s="403"/>
      <c r="AL13" s="287"/>
      <c r="AM13" s="403"/>
      <c r="AN13" s="85"/>
      <c r="AO13" s="27"/>
      <c r="AP13" s="41">
        <f>W14</f>
        <v>13999</v>
      </c>
      <c r="AQ13" s="53"/>
    </row>
    <row r="14" spans="1:43" ht="16.5" customHeight="1">
      <c r="A14" s="14">
        <v>76</v>
      </c>
      <c r="B14" s="15">
        <v>1223</v>
      </c>
      <c r="C14" s="80" t="s">
        <v>1523</v>
      </c>
      <c r="D14" s="524"/>
      <c r="E14" s="525"/>
      <c r="F14" s="525"/>
      <c r="G14" s="525"/>
      <c r="H14" s="525"/>
      <c r="I14" s="525"/>
      <c r="J14" s="525"/>
      <c r="K14" s="518"/>
      <c r="L14" s="517"/>
      <c r="M14" s="517"/>
      <c r="N14" s="517"/>
      <c r="O14" s="517"/>
      <c r="P14" s="517"/>
      <c r="Q14" s="517"/>
      <c r="R14" s="518"/>
      <c r="S14" s="44"/>
      <c r="T14" s="93"/>
      <c r="U14" s="93"/>
      <c r="V14" s="93"/>
      <c r="W14" s="528">
        <v>13999</v>
      </c>
      <c r="X14" s="528"/>
      <c r="Y14" s="528"/>
      <c r="Z14" s="305" t="s">
        <v>1249</v>
      </c>
      <c r="AA14" s="93"/>
      <c r="AB14" s="412"/>
      <c r="AC14" s="365" t="s">
        <v>1006</v>
      </c>
      <c r="AD14" s="365"/>
      <c r="AE14" s="365"/>
      <c r="AF14" s="365"/>
      <c r="AG14" s="365"/>
      <c r="AH14" s="365"/>
      <c r="AI14" s="365" t="s">
        <v>423</v>
      </c>
      <c r="AJ14" s="530">
        <f>$AJ$12</f>
        <v>0.98</v>
      </c>
      <c r="AK14" s="530"/>
      <c r="AL14" s="410"/>
      <c r="AM14" s="410"/>
      <c r="AN14" s="410"/>
      <c r="AO14" s="27"/>
      <c r="AP14" s="41">
        <f>ROUND(W14*AJ14,0)</f>
        <v>13719</v>
      </c>
      <c r="AQ14" s="53"/>
    </row>
    <row r="15" spans="1:43" ht="16.5" customHeight="1">
      <c r="A15" s="14">
        <v>76</v>
      </c>
      <c r="B15" s="15">
        <v>1231</v>
      </c>
      <c r="C15" s="80" t="s">
        <v>1524</v>
      </c>
      <c r="D15" s="524"/>
      <c r="E15" s="525"/>
      <c r="F15" s="525"/>
      <c r="G15" s="525"/>
      <c r="H15" s="525"/>
      <c r="I15" s="525"/>
      <c r="J15" s="525"/>
      <c r="K15" s="518"/>
      <c r="L15" s="517"/>
      <c r="M15" s="517"/>
      <c r="N15" s="517"/>
      <c r="O15" s="517"/>
      <c r="P15" s="517"/>
      <c r="Q15" s="517"/>
      <c r="R15" s="518"/>
      <c r="S15" s="43" t="s">
        <v>1337</v>
      </c>
      <c r="T15" s="21"/>
      <c r="U15" s="21"/>
      <c r="V15" s="21"/>
      <c r="W15" s="415"/>
      <c r="X15" s="415"/>
      <c r="Y15" s="415"/>
      <c r="Z15" s="415"/>
      <c r="AA15" s="21"/>
      <c r="AB15" s="416"/>
      <c r="AC15" s="414"/>
      <c r="AD15" s="414"/>
      <c r="AE15" s="414"/>
      <c r="AF15" s="414"/>
      <c r="AG15" s="414"/>
      <c r="AH15" s="414"/>
      <c r="AI15" s="414"/>
      <c r="AJ15" s="414"/>
      <c r="AK15" s="365"/>
      <c r="AL15" s="287"/>
      <c r="AM15" s="403"/>
      <c r="AN15" s="365"/>
      <c r="AO15" s="27"/>
      <c r="AP15" s="41">
        <f>W16</f>
        <v>20838</v>
      </c>
      <c r="AQ15" s="53"/>
    </row>
    <row r="16" spans="1:43" ht="16.5" customHeight="1">
      <c r="A16" s="14">
        <v>76</v>
      </c>
      <c r="B16" s="15">
        <v>1233</v>
      </c>
      <c r="C16" s="80" t="s">
        <v>1525</v>
      </c>
      <c r="D16" s="524"/>
      <c r="E16" s="525"/>
      <c r="F16" s="525"/>
      <c r="G16" s="525"/>
      <c r="H16" s="525"/>
      <c r="I16" s="525"/>
      <c r="J16" s="525"/>
      <c r="K16" s="518"/>
      <c r="L16" s="517"/>
      <c r="M16" s="517"/>
      <c r="N16" s="517"/>
      <c r="O16" s="517"/>
      <c r="P16" s="517"/>
      <c r="Q16" s="517"/>
      <c r="R16" s="518"/>
      <c r="S16" s="44"/>
      <c r="T16" s="25"/>
      <c r="U16" s="25"/>
      <c r="V16" s="25"/>
      <c r="W16" s="528">
        <v>20838</v>
      </c>
      <c r="X16" s="528"/>
      <c r="Y16" s="528"/>
      <c r="Z16" s="305" t="s">
        <v>1249</v>
      </c>
      <c r="AA16" s="25"/>
      <c r="AB16" s="412"/>
      <c r="AC16" s="365" t="s">
        <v>1006</v>
      </c>
      <c r="AD16" s="365"/>
      <c r="AE16" s="365"/>
      <c r="AF16" s="365"/>
      <c r="AG16" s="365"/>
      <c r="AH16" s="365"/>
      <c r="AI16" s="365" t="s">
        <v>423</v>
      </c>
      <c r="AJ16" s="530">
        <f>$AJ$12</f>
        <v>0.98</v>
      </c>
      <c r="AK16" s="530"/>
      <c r="AL16" s="410"/>
      <c r="AM16" s="410"/>
      <c r="AN16" s="410"/>
      <c r="AO16" s="27"/>
      <c r="AP16" s="41">
        <f>ROUND(W16*AJ16,0)</f>
        <v>20421</v>
      </c>
      <c r="AQ16" s="53"/>
    </row>
    <row r="17" spans="1:43" ht="16.5" customHeight="1">
      <c r="A17" s="14">
        <v>76</v>
      </c>
      <c r="B17" s="15">
        <v>1241</v>
      </c>
      <c r="C17" s="80" t="s">
        <v>1526</v>
      </c>
      <c r="D17" s="524"/>
      <c r="E17" s="525"/>
      <c r="F17" s="525"/>
      <c r="G17" s="525"/>
      <c r="H17" s="525"/>
      <c r="I17" s="525"/>
      <c r="J17" s="525"/>
      <c r="K17" s="518"/>
      <c r="L17" s="517"/>
      <c r="M17" s="517"/>
      <c r="N17" s="517"/>
      <c r="O17" s="517"/>
      <c r="P17" s="517"/>
      <c r="Q17" s="517"/>
      <c r="R17" s="518"/>
      <c r="S17" s="43" t="s">
        <v>1338</v>
      </c>
      <c r="T17" s="21"/>
      <c r="U17" s="21"/>
      <c r="V17" s="21"/>
      <c r="W17" s="415"/>
      <c r="X17" s="415"/>
      <c r="Y17" s="415"/>
      <c r="Z17" s="415"/>
      <c r="AA17" s="21"/>
      <c r="AB17" s="416"/>
      <c r="AC17" s="414"/>
      <c r="AD17" s="414"/>
      <c r="AE17" s="414"/>
      <c r="AF17" s="414"/>
      <c r="AG17" s="414"/>
      <c r="AH17" s="414"/>
      <c r="AI17" s="414"/>
      <c r="AJ17" s="414"/>
      <c r="AK17" s="353"/>
      <c r="AL17" s="354"/>
      <c r="AM17" s="396"/>
      <c r="AN17" s="365"/>
      <c r="AO17" s="27"/>
      <c r="AP17" s="41">
        <f>W18</f>
        <v>25454</v>
      </c>
      <c r="AQ17" s="53"/>
    </row>
    <row r="18" spans="1:43" ht="16.5" customHeight="1">
      <c r="A18" s="14">
        <v>76</v>
      </c>
      <c r="B18" s="15">
        <v>1243</v>
      </c>
      <c r="C18" s="80" t="s">
        <v>1527</v>
      </c>
      <c r="D18" s="524"/>
      <c r="E18" s="525"/>
      <c r="F18" s="525"/>
      <c r="G18" s="525"/>
      <c r="H18" s="525"/>
      <c r="I18" s="525"/>
      <c r="J18" s="525"/>
      <c r="K18" s="518"/>
      <c r="L18" s="517"/>
      <c r="M18" s="517"/>
      <c r="N18" s="517"/>
      <c r="O18" s="517"/>
      <c r="P18" s="517"/>
      <c r="Q18" s="517"/>
      <c r="R18" s="518"/>
      <c r="S18" s="44"/>
      <c r="T18" s="25"/>
      <c r="U18" s="25"/>
      <c r="V18" s="25"/>
      <c r="W18" s="528">
        <v>25454</v>
      </c>
      <c r="X18" s="528"/>
      <c r="Y18" s="528"/>
      <c r="Z18" s="305" t="s">
        <v>1249</v>
      </c>
      <c r="AA18" s="25"/>
      <c r="AB18" s="412"/>
      <c r="AC18" s="365" t="s">
        <v>1006</v>
      </c>
      <c r="AD18" s="365"/>
      <c r="AE18" s="365"/>
      <c r="AF18" s="365"/>
      <c r="AG18" s="365"/>
      <c r="AH18" s="365"/>
      <c r="AI18" s="365" t="s">
        <v>423</v>
      </c>
      <c r="AJ18" s="530">
        <f>$AJ$12</f>
        <v>0.98</v>
      </c>
      <c r="AK18" s="530"/>
      <c r="AL18" s="410"/>
      <c r="AM18" s="410"/>
      <c r="AN18" s="410"/>
      <c r="AO18" s="27"/>
      <c r="AP18" s="41">
        <f>ROUND(W18*AJ18,0)</f>
        <v>24945</v>
      </c>
      <c r="AQ18" s="53"/>
    </row>
    <row r="19" spans="1:43" ht="16.5" customHeight="1">
      <c r="A19" s="14">
        <v>76</v>
      </c>
      <c r="B19" s="15">
        <v>1251</v>
      </c>
      <c r="C19" s="80" t="s">
        <v>1528</v>
      </c>
      <c r="D19" s="524"/>
      <c r="E19" s="525"/>
      <c r="F19" s="525"/>
      <c r="G19" s="525"/>
      <c r="H19" s="525"/>
      <c r="I19" s="525"/>
      <c r="J19" s="525"/>
      <c r="K19" s="518"/>
      <c r="L19" s="517"/>
      <c r="M19" s="517"/>
      <c r="N19" s="517"/>
      <c r="O19" s="517"/>
      <c r="P19" s="517"/>
      <c r="Q19" s="517"/>
      <c r="R19" s="518"/>
      <c r="S19" s="43" t="s">
        <v>1339</v>
      </c>
      <c r="T19" s="21"/>
      <c r="U19" s="21"/>
      <c r="V19" s="21"/>
      <c r="W19" s="415"/>
      <c r="X19" s="415"/>
      <c r="Y19" s="415"/>
      <c r="Z19" s="415"/>
      <c r="AA19" s="21"/>
      <c r="AB19" s="416"/>
      <c r="AC19" s="414"/>
      <c r="AD19" s="414"/>
      <c r="AE19" s="414"/>
      <c r="AF19" s="414"/>
      <c r="AG19" s="414"/>
      <c r="AH19" s="414"/>
      <c r="AI19" s="414"/>
      <c r="AJ19" s="414"/>
      <c r="AK19" s="365"/>
      <c r="AL19" s="403"/>
      <c r="AM19" s="356"/>
      <c r="AN19" s="365"/>
      <c r="AO19" s="27"/>
      <c r="AP19" s="41">
        <f>W20</f>
        <v>30623</v>
      </c>
      <c r="AQ19" s="53"/>
    </row>
    <row r="20" spans="1:43" ht="16.5" customHeight="1">
      <c r="A20" s="14">
        <v>76</v>
      </c>
      <c r="B20" s="15">
        <v>1253</v>
      </c>
      <c r="C20" s="80" t="s">
        <v>1529</v>
      </c>
      <c r="D20" s="526"/>
      <c r="E20" s="519"/>
      <c r="F20" s="519"/>
      <c r="G20" s="519"/>
      <c r="H20" s="519"/>
      <c r="I20" s="519"/>
      <c r="J20" s="519"/>
      <c r="K20" s="520"/>
      <c r="L20" s="519"/>
      <c r="M20" s="519"/>
      <c r="N20" s="519"/>
      <c r="O20" s="519"/>
      <c r="P20" s="519"/>
      <c r="Q20" s="519"/>
      <c r="R20" s="520"/>
      <c r="S20" s="44"/>
      <c r="T20" s="25"/>
      <c r="U20" s="25"/>
      <c r="V20" s="25"/>
      <c r="W20" s="528">
        <v>30623</v>
      </c>
      <c r="X20" s="528"/>
      <c r="Y20" s="528"/>
      <c r="Z20" s="305" t="s">
        <v>1249</v>
      </c>
      <c r="AA20" s="25"/>
      <c r="AB20" s="412"/>
      <c r="AC20" s="364" t="s">
        <v>1006</v>
      </c>
      <c r="AD20" s="365"/>
      <c r="AE20" s="365"/>
      <c r="AF20" s="365"/>
      <c r="AG20" s="365"/>
      <c r="AH20" s="365"/>
      <c r="AI20" s="365" t="s">
        <v>423</v>
      </c>
      <c r="AJ20" s="530">
        <f>$AJ$12</f>
        <v>0.98</v>
      </c>
      <c r="AK20" s="530"/>
      <c r="AL20" s="414"/>
      <c r="AM20" s="414"/>
      <c r="AN20" s="414"/>
      <c r="AO20" s="27"/>
      <c r="AP20" s="41">
        <f>ROUND(W20*AJ20,0)</f>
        <v>30011</v>
      </c>
      <c r="AQ20" s="53"/>
    </row>
    <row r="21" spans="1:43" ht="16.5" customHeight="1">
      <c r="A21" s="14">
        <v>76</v>
      </c>
      <c r="B21" s="15">
        <v>2111</v>
      </c>
      <c r="C21" s="80" t="s">
        <v>1530</v>
      </c>
      <c r="D21" s="521" t="s">
        <v>424</v>
      </c>
      <c r="E21" s="509"/>
      <c r="F21" s="509"/>
      <c r="G21" s="509"/>
      <c r="H21" s="509"/>
      <c r="I21" s="509"/>
      <c r="J21" s="509"/>
      <c r="K21" s="509"/>
      <c r="L21" s="509"/>
      <c r="M21" s="509"/>
      <c r="N21" s="509"/>
      <c r="O21" s="509"/>
      <c r="P21" s="509"/>
      <c r="Q21" s="509"/>
      <c r="R21" s="510"/>
      <c r="S21" s="364" t="s">
        <v>1335</v>
      </c>
      <c r="T21" s="365"/>
      <c r="U21" s="307"/>
      <c r="V21" s="307"/>
      <c r="W21" s="527">
        <v>6707</v>
      </c>
      <c r="X21" s="527"/>
      <c r="Y21" s="527"/>
      <c r="Z21" s="307" t="s">
        <v>1249</v>
      </c>
      <c r="AA21" s="365"/>
      <c r="AB21" s="414"/>
      <c r="AC21" s="414"/>
      <c r="AD21" s="414"/>
      <c r="AE21" s="414"/>
      <c r="AF21" s="414"/>
      <c r="AG21" s="414"/>
      <c r="AH21" s="414"/>
      <c r="AI21" s="414"/>
      <c r="AJ21" s="414"/>
      <c r="AK21" s="365"/>
      <c r="AL21" s="365"/>
      <c r="AM21" s="365"/>
      <c r="AN21" s="85"/>
      <c r="AO21" s="27"/>
      <c r="AP21" s="41">
        <f>W21</f>
        <v>6707</v>
      </c>
      <c r="AQ21" s="53"/>
    </row>
    <row r="22" spans="1:43" ht="16.5" customHeight="1">
      <c r="A22" s="14">
        <v>76</v>
      </c>
      <c r="B22" s="15">
        <v>2121</v>
      </c>
      <c r="C22" s="80" t="s">
        <v>1531</v>
      </c>
      <c r="D22" s="522"/>
      <c r="E22" s="511"/>
      <c r="F22" s="511"/>
      <c r="G22" s="511"/>
      <c r="H22" s="511"/>
      <c r="I22" s="511"/>
      <c r="J22" s="511"/>
      <c r="K22" s="511"/>
      <c r="L22" s="511"/>
      <c r="M22" s="511"/>
      <c r="N22" s="511"/>
      <c r="O22" s="511"/>
      <c r="P22" s="511"/>
      <c r="Q22" s="511"/>
      <c r="R22" s="512"/>
      <c r="S22" s="364" t="s">
        <v>1336</v>
      </c>
      <c r="T22" s="403"/>
      <c r="U22" s="403"/>
      <c r="V22" s="403"/>
      <c r="W22" s="527">
        <v>11182</v>
      </c>
      <c r="X22" s="527"/>
      <c r="Y22" s="527"/>
      <c r="Z22" s="307" t="s">
        <v>1249</v>
      </c>
      <c r="AA22" s="403"/>
      <c r="AB22" s="414"/>
      <c r="AC22" s="414"/>
      <c r="AD22" s="414"/>
      <c r="AE22" s="414"/>
      <c r="AF22" s="414"/>
      <c r="AG22" s="414"/>
      <c r="AH22" s="414"/>
      <c r="AI22" s="414"/>
      <c r="AJ22" s="414"/>
      <c r="AK22" s="403"/>
      <c r="AL22" s="287"/>
      <c r="AM22" s="403"/>
      <c r="AN22" s="85"/>
      <c r="AO22" s="27"/>
      <c r="AP22" s="41">
        <f>W22</f>
        <v>11182</v>
      </c>
      <c r="AQ22" s="53"/>
    </row>
    <row r="23" spans="1:43" ht="16.5" customHeight="1">
      <c r="A23" s="14">
        <v>76</v>
      </c>
      <c r="B23" s="15">
        <v>2131</v>
      </c>
      <c r="C23" s="80" t="s">
        <v>1532</v>
      </c>
      <c r="D23" s="522"/>
      <c r="E23" s="511"/>
      <c r="F23" s="511"/>
      <c r="G23" s="511"/>
      <c r="H23" s="511"/>
      <c r="I23" s="511"/>
      <c r="J23" s="511"/>
      <c r="K23" s="511"/>
      <c r="L23" s="511"/>
      <c r="M23" s="511"/>
      <c r="N23" s="511"/>
      <c r="O23" s="511"/>
      <c r="P23" s="511"/>
      <c r="Q23" s="511"/>
      <c r="R23" s="512"/>
      <c r="S23" s="364" t="s">
        <v>1337</v>
      </c>
      <c r="T23" s="365"/>
      <c r="U23" s="365"/>
      <c r="V23" s="365"/>
      <c r="W23" s="527">
        <v>17900</v>
      </c>
      <c r="X23" s="527"/>
      <c r="Y23" s="527"/>
      <c r="Z23" s="307" t="s">
        <v>1249</v>
      </c>
      <c r="AA23" s="365"/>
      <c r="AB23" s="414"/>
      <c r="AC23" s="414"/>
      <c r="AD23" s="414"/>
      <c r="AE23" s="414"/>
      <c r="AF23" s="414"/>
      <c r="AG23" s="414"/>
      <c r="AH23" s="414"/>
      <c r="AI23" s="414"/>
      <c r="AJ23" s="414"/>
      <c r="AK23" s="365"/>
      <c r="AL23" s="287"/>
      <c r="AM23" s="403"/>
      <c r="AN23" s="365"/>
      <c r="AO23" s="27"/>
      <c r="AP23" s="41">
        <f>W23</f>
        <v>17900</v>
      </c>
      <c r="AQ23" s="53"/>
    </row>
    <row r="24" spans="1:43" ht="16.5" customHeight="1">
      <c r="A24" s="14">
        <v>76</v>
      </c>
      <c r="B24" s="15">
        <v>2141</v>
      </c>
      <c r="C24" s="80" t="s">
        <v>1533</v>
      </c>
      <c r="D24" s="522"/>
      <c r="E24" s="511"/>
      <c r="F24" s="511"/>
      <c r="G24" s="511"/>
      <c r="H24" s="511"/>
      <c r="I24" s="511"/>
      <c r="J24" s="511"/>
      <c r="K24" s="511"/>
      <c r="L24" s="511"/>
      <c r="M24" s="511"/>
      <c r="N24" s="511"/>
      <c r="O24" s="511"/>
      <c r="P24" s="511"/>
      <c r="Q24" s="511"/>
      <c r="R24" s="512"/>
      <c r="S24" s="364" t="s">
        <v>1338</v>
      </c>
      <c r="T24" s="365"/>
      <c r="U24" s="365"/>
      <c r="V24" s="365"/>
      <c r="W24" s="527">
        <v>22375</v>
      </c>
      <c r="X24" s="527"/>
      <c r="Y24" s="527"/>
      <c r="Z24" s="307" t="s">
        <v>1249</v>
      </c>
      <c r="AA24" s="365"/>
      <c r="AB24" s="414"/>
      <c r="AC24" s="414"/>
      <c r="AD24" s="414"/>
      <c r="AE24" s="414"/>
      <c r="AF24" s="414"/>
      <c r="AG24" s="414"/>
      <c r="AH24" s="414"/>
      <c r="AI24" s="414"/>
      <c r="AJ24" s="414"/>
      <c r="AK24" s="353"/>
      <c r="AL24" s="354"/>
      <c r="AM24" s="396"/>
      <c r="AN24" s="365"/>
      <c r="AO24" s="27"/>
      <c r="AP24" s="41">
        <f>W24</f>
        <v>22375</v>
      </c>
      <c r="AQ24" s="53"/>
    </row>
    <row r="25" spans="1:43" ht="16.5" customHeight="1">
      <c r="A25" s="14">
        <v>76</v>
      </c>
      <c r="B25" s="15">
        <v>2151</v>
      </c>
      <c r="C25" s="80" t="s">
        <v>1534</v>
      </c>
      <c r="D25" s="523"/>
      <c r="E25" s="513"/>
      <c r="F25" s="513"/>
      <c r="G25" s="513"/>
      <c r="H25" s="513"/>
      <c r="I25" s="513"/>
      <c r="J25" s="513"/>
      <c r="K25" s="513"/>
      <c r="L25" s="513"/>
      <c r="M25" s="513"/>
      <c r="N25" s="513"/>
      <c r="O25" s="513"/>
      <c r="P25" s="513"/>
      <c r="Q25" s="513"/>
      <c r="R25" s="514"/>
      <c r="S25" s="364" t="s">
        <v>1339</v>
      </c>
      <c r="T25" s="365"/>
      <c r="U25" s="365"/>
      <c r="V25" s="365"/>
      <c r="W25" s="527">
        <v>26850</v>
      </c>
      <c r="X25" s="527"/>
      <c r="Y25" s="527"/>
      <c r="Z25" s="307" t="s">
        <v>1249</v>
      </c>
      <c r="AA25" s="365"/>
      <c r="AB25" s="414"/>
      <c r="AC25" s="414"/>
      <c r="AD25" s="414"/>
      <c r="AE25" s="414"/>
      <c r="AF25" s="414"/>
      <c r="AG25" s="414"/>
      <c r="AH25" s="414"/>
      <c r="AI25" s="414"/>
      <c r="AJ25" s="414"/>
      <c r="AK25" s="365"/>
      <c r="AL25" s="403"/>
      <c r="AM25" s="356"/>
      <c r="AN25" s="365"/>
      <c r="AO25" s="27"/>
      <c r="AP25" s="41">
        <f>W25</f>
        <v>26850</v>
      </c>
      <c r="AQ25" s="61"/>
    </row>
    <row r="26" spans="1:43" ht="16.5" customHeight="1">
      <c r="A26" s="14">
        <v>76</v>
      </c>
      <c r="B26" s="14">
        <v>4101</v>
      </c>
      <c r="C26" s="80" t="s">
        <v>321</v>
      </c>
      <c r="D26" s="349"/>
      <c r="E26" s="509" t="s">
        <v>1262</v>
      </c>
      <c r="F26" s="509"/>
      <c r="G26" s="509"/>
      <c r="H26" s="509"/>
      <c r="I26" s="509"/>
      <c r="J26" s="509"/>
      <c r="K26" s="510"/>
      <c r="L26" s="521" t="s">
        <v>1491</v>
      </c>
      <c r="M26" s="509"/>
      <c r="N26" s="509"/>
      <c r="O26" s="509"/>
      <c r="P26" s="509"/>
      <c r="Q26" s="509"/>
      <c r="R26" s="509"/>
      <c r="S26" s="509"/>
      <c r="T26" s="509"/>
      <c r="U26" s="509"/>
      <c r="V26" s="509"/>
      <c r="W26" s="509"/>
      <c r="X26" s="509"/>
      <c r="Y26" s="510"/>
      <c r="Z26" s="364" t="s">
        <v>1335</v>
      </c>
      <c r="AA26" s="365"/>
      <c r="AB26" s="307"/>
      <c r="AC26" s="307"/>
      <c r="AD26" s="527">
        <v>146</v>
      </c>
      <c r="AE26" s="527"/>
      <c r="AF26" s="527"/>
      <c r="AG26" s="307" t="s">
        <v>1289</v>
      </c>
      <c r="AH26" s="365"/>
      <c r="AI26" s="414"/>
      <c r="AJ26" s="414"/>
      <c r="AK26" s="365"/>
      <c r="AL26" s="403"/>
      <c r="AM26" s="218"/>
      <c r="AN26" s="25"/>
      <c r="AO26" s="26"/>
      <c r="AP26" s="41">
        <f>-AD26</f>
        <v>-146</v>
      </c>
      <c r="AQ26" s="23" t="s">
        <v>1333</v>
      </c>
    </row>
    <row r="27" spans="1:43" ht="16.5" customHeight="1">
      <c r="A27" s="14">
        <v>76</v>
      </c>
      <c r="B27" s="15">
        <v>4102</v>
      </c>
      <c r="C27" s="80" t="s">
        <v>322</v>
      </c>
      <c r="D27" s="350"/>
      <c r="E27" s="511"/>
      <c r="F27" s="511"/>
      <c r="G27" s="511"/>
      <c r="H27" s="511"/>
      <c r="I27" s="511"/>
      <c r="J27" s="511"/>
      <c r="K27" s="512"/>
      <c r="L27" s="522"/>
      <c r="M27" s="511"/>
      <c r="N27" s="511"/>
      <c r="O27" s="511"/>
      <c r="P27" s="511"/>
      <c r="Q27" s="511"/>
      <c r="R27" s="511"/>
      <c r="S27" s="511"/>
      <c r="T27" s="511"/>
      <c r="U27" s="511"/>
      <c r="V27" s="511"/>
      <c r="W27" s="511"/>
      <c r="X27" s="511"/>
      <c r="Y27" s="512"/>
      <c r="Z27" s="364" t="s">
        <v>1336</v>
      </c>
      <c r="AA27" s="403"/>
      <c r="AB27" s="403"/>
      <c r="AC27" s="403"/>
      <c r="AD27" s="527">
        <v>243</v>
      </c>
      <c r="AE27" s="527"/>
      <c r="AF27" s="527"/>
      <c r="AG27" s="307" t="s">
        <v>1289</v>
      </c>
      <c r="AH27" s="403"/>
      <c r="AI27" s="414"/>
      <c r="AJ27" s="414"/>
      <c r="AK27" s="365"/>
      <c r="AL27" s="403"/>
      <c r="AM27" s="218"/>
      <c r="AN27" s="25"/>
      <c r="AO27" s="26"/>
      <c r="AP27" s="41">
        <f aca="true" t="shared" si="0" ref="AP27:AP35">-AD27</f>
        <v>-243</v>
      </c>
      <c r="AQ27" s="53"/>
    </row>
    <row r="28" spans="1:43" ht="16.5" customHeight="1">
      <c r="A28" s="14">
        <v>76</v>
      </c>
      <c r="B28" s="14">
        <v>4103</v>
      </c>
      <c r="C28" s="80" t="s">
        <v>323</v>
      </c>
      <c r="D28" s="350"/>
      <c r="E28" s="511"/>
      <c r="F28" s="511"/>
      <c r="G28" s="511"/>
      <c r="H28" s="511"/>
      <c r="I28" s="511"/>
      <c r="J28" s="511"/>
      <c r="K28" s="512"/>
      <c r="L28" s="522"/>
      <c r="M28" s="511"/>
      <c r="N28" s="511"/>
      <c r="O28" s="511"/>
      <c r="P28" s="511"/>
      <c r="Q28" s="511"/>
      <c r="R28" s="511"/>
      <c r="S28" s="511"/>
      <c r="T28" s="511"/>
      <c r="U28" s="511"/>
      <c r="V28" s="511"/>
      <c r="W28" s="511"/>
      <c r="X28" s="511"/>
      <c r="Y28" s="512"/>
      <c r="Z28" s="364" t="s">
        <v>1337</v>
      </c>
      <c r="AA28" s="365"/>
      <c r="AB28" s="365"/>
      <c r="AC28" s="365"/>
      <c r="AD28" s="527">
        <v>389</v>
      </c>
      <c r="AE28" s="527"/>
      <c r="AF28" s="527"/>
      <c r="AG28" s="307" t="s">
        <v>1289</v>
      </c>
      <c r="AH28" s="365"/>
      <c r="AI28" s="414"/>
      <c r="AJ28" s="414"/>
      <c r="AK28" s="365"/>
      <c r="AL28" s="403"/>
      <c r="AM28" s="218"/>
      <c r="AN28" s="25"/>
      <c r="AO28" s="26"/>
      <c r="AP28" s="41">
        <f t="shared" si="0"/>
        <v>-389</v>
      </c>
      <c r="AQ28" s="53"/>
    </row>
    <row r="29" spans="1:43" ht="16.5" customHeight="1">
      <c r="A29" s="14">
        <v>76</v>
      </c>
      <c r="B29" s="15">
        <v>4104</v>
      </c>
      <c r="C29" s="80" t="s">
        <v>324</v>
      </c>
      <c r="D29" s="350"/>
      <c r="E29" s="345"/>
      <c r="F29" s="345"/>
      <c r="G29" s="345"/>
      <c r="H29" s="345"/>
      <c r="I29" s="345"/>
      <c r="J29" s="345"/>
      <c r="K29" s="417"/>
      <c r="L29" s="522"/>
      <c r="M29" s="511"/>
      <c r="N29" s="511"/>
      <c r="O29" s="511"/>
      <c r="P29" s="511"/>
      <c r="Q29" s="511"/>
      <c r="R29" s="511"/>
      <c r="S29" s="511"/>
      <c r="T29" s="511"/>
      <c r="U29" s="511"/>
      <c r="V29" s="511"/>
      <c r="W29" s="511"/>
      <c r="X29" s="511"/>
      <c r="Y29" s="512"/>
      <c r="Z29" s="364" t="s">
        <v>1338</v>
      </c>
      <c r="AA29" s="365"/>
      <c r="AB29" s="365"/>
      <c r="AC29" s="365"/>
      <c r="AD29" s="527">
        <v>486</v>
      </c>
      <c r="AE29" s="527"/>
      <c r="AF29" s="527"/>
      <c r="AG29" s="307" t="s">
        <v>1289</v>
      </c>
      <c r="AH29" s="365"/>
      <c r="AI29" s="414"/>
      <c r="AJ29" s="414"/>
      <c r="AK29" s="365"/>
      <c r="AL29" s="403"/>
      <c r="AM29" s="218"/>
      <c r="AN29" s="25"/>
      <c r="AO29" s="26"/>
      <c r="AP29" s="41">
        <f t="shared" si="0"/>
        <v>-486</v>
      </c>
      <c r="AQ29" s="53"/>
    </row>
    <row r="30" spans="1:43" ht="16.5" customHeight="1">
      <c r="A30" s="14">
        <v>76</v>
      </c>
      <c r="B30" s="14">
        <v>4105</v>
      </c>
      <c r="C30" s="80" t="s">
        <v>325</v>
      </c>
      <c r="D30" s="350"/>
      <c r="E30" s="345"/>
      <c r="F30" s="345"/>
      <c r="G30" s="345"/>
      <c r="H30" s="345"/>
      <c r="I30" s="345"/>
      <c r="J30" s="345"/>
      <c r="K30" s="417"/>
      <c r="L30" s="523"/>
      <c r="M30" s="513"/>
      <c r="N30" s="513"/>
      <c r="O30" s="513"/>
      <c r="P30" s="513"/>
      <c r="Q30" s="513"/>
      <c r="R30" s="513"/>
      <c r="S30" s="513"/>
      <c r="T30" s="513"/>
      <c r="U30" s="513"/>
      <c r="V30" s="513"/>
      <c r="W30" s="513"/>
      <c r="X30" s="513"/>
      <c r="Y30" s="514"/>
      <c r="Z30" s="364" t="s">
        <v>1339</v>
      </c>
      <c r="AA30" s="365"/>
      <c r="AB30" s="365"/>
      <c r="AC30" s="365"/>
      <c r="AD30" s="527">
        <v>583</v>
      </c>
      <c r="AE30" s="527"/>
      <c r="AF30" s="527"/>
      <c r="AG30" s="307" t="s">
        <v>1289</v>
      </c>
      <c r="AH30" s="365"/>
      <c r="AI30" s="414"/>
      <c r="AJ30" s="414"/>
      <c r="AK30" s="365"/>
      <c r="AL30" s="403"/>
      <c r="AM30" s="218"/>
      <c r="AN30" s="25"/>
      <c r="AO30" s="26"/>
      <c r="AP30" s="41">
        <f t="shared" si="0"/>
        <v>-583</v>
      </c>
      <c r="AQ30" s="53"/>
    </row>
    <row r="31" spans="1:43" ht="16.5" customHeight="1">
      <c r="A31" s="14">
        <v>76</v>
      </c>
      <c r="B31" s="15">
        <v>4106</v>
      </c>
      <c r="C31" s="80" t="s">
        <v>326</v>
      </c>
      <c r="D31" s="350"/>
      <c r="E31" s="345"/>
      <c r="F31" s="345"/>
      <c r="G31" s="345"/>
      <c r="H31" s="345"/>
      <c r="I31" s="345"/>
      <c r="J31" s="345"/>
      <c r="K31" s="417"/>
      <c r="L31" s="521" t="s">
        <v>425</v>
      </c>
      <c r="M31" s="509"/>
      <c r="N31" s="509"/>
      <c r="O31" s="509"/>
      <c r="P31" s="509"/>
      <c r="Q31" s="509"/>
      <c r="R31" s="509"/>
      <c r="S31" s="509"/>
      <c r="T31" s="509"/>
      <c r="U31" s="509"/>
      <c r="V31" s="509"/>
      <c r="W31" s="509"/>
      <c r="X31" s="509"/>
      <c r="Y31" s="510"/>
      <c r="Z31" s="364" t="s">
        <v>1335</v>
      </c>
      <c r="AA31" s="365"/>
      <c r="AB31" s="307"/>
      <c r="AC31" s="307"/>
      <c r="AD31" s="527">
        <v>202</v>
      </c>
      <c r="AE31" s="527"/>
      <c r="AF31" s="527"/>
      <c r="AG31" s="307" t="s">
        <v>1289</v>
      </c>
      <c r="AH31" s="365"/>
      <c r="AI31" s="414"/>
      <c r="AJ31" s="414"/>
      <c r="AK31" s="365"/>
      <c r="AL31" s="403"/>
      <c r="AM31" s="218"/>
      <c r="AN31" s="25"/>
      <c r="AO31" s="26"/>
      <c r="AP31" s="41">
        <f t="shared" si="0"/>
        <v>-202</v>
      </c>
      <c r="AQ31" s="53"/>
    </row>
    <row r="32" spans="1:43" ht="16.5" customHeight="1">
      <c r="A32" s="14">
        <v>76</v>
      </c>
      <c r="B32" s="14">
        <v>4107</v>
      </c>
      <c r="C32" s="80" t="s">
        <v>327</v>
      </c>
      <c r="D32" s="350"/>
      <c r="E32" s="345"/>
      <c r="F32" s="345"/>
      <c r="G32" s="345"/>
      <c r="H32" s="345"/>
      <c r="I32" s="345"/>
      <c r="J32" s="345"/>
      <c r="K32" s="417"/>
      <c r="L32" s="522"/>
      <c r="M32" s="511"/>
      <c r="N32" s="511"/>
      <c r="O32" s="511"/>
      <c r="P32" s="511"/>
      <c r="Q32" s="511"/>
      <c r="R32" s="511"/>
      <c r="S32" s="511"/>
      <c r="T32" s="511"/>
      <c r="U32" s="511"/>
      <c r="V32" s="511"/>
      <c r="W32" s="511"/>
      <c r="X32" s="511"/>
      <c r="Y32" s="512"/>
      <c r="Z32" s="364" t="s">
        <v>1336</v>
      </c>
      <c r="AA32" s="403"/>
      <c r="AB32" s="403"/>
      <c r="AC32" s="403"/>
      <c r="AD32" s="527">
        <v>304</v>
      </c>
      <c r="AE32" s="527"/>
      <c r="AF32" s="527"/>
      <c r="AG32" s="307" t="s">
        <v>1289</v>
      </c>
      <c r="AH32" s="403"/>
      <c r="AI32" s="414"/>
      <c r="AJ32" s="414"/>
      <c r="AK32" s="365"/>
      <c r="AL32" s="403"/>
      <c r="AM32" s="218"/>
      <c r="AN32" s="25"/>
      <c r="AO32" s="26"/>
      <c r="AP32" s="41">
        <f t="shared" si="0"/>
        <v>-304</v>
      </c>
      <c r="AQ32" s="53"/>
    </row>
    <row r="33" spans="1:43" ht="16.5" customHeight="1">
      <c r="A33" s="14">
        <v>76</v>
      </c>
      <c r="B33" s="15">
        <v>4108</v>
      </c>
      <c r="C33" s="80" t="s">
        <v>328</v>
      </c>
      <c r="D33" s="350"/>
      <c r="E33" s="345"/>
      <c r="F33" s="345"/>
      <c r="G33" s="345"/>
      <c r="H33" s="345"/>
      <c r="I33" s="345"/>
      <c r="J33" s="345"/>
      <c r="K33" s="417"/>
      <c r="L33" s="522"/>
      <c r="M33" s="511"/>
      <c r="N33" s="511"/>
      <c r="O33" s="511"/>
      <c r="P33" s="511"/>
      <c r="Q33" s="511"/>
      <c r="R33" s="511"/>
      <c r="S33" s="511"/>
      <c r="T33" s="511"/>
      <c r="U33" s="511"/>
      <c r="V33" s="511"/>
      <c r="W33" s="511"/>
      <c r="X33" s="511"/>
      <c r="Y33" s="512"/>
      <c r="Z33" s="364" t="s">
        <v>1337</v>
      </c>
      <c r="AA33" s="365"/>
      <c r="AB33" s="365"/>
      <c r="AC33" s="365"/>
      <c r="AD33" s="527">
        <v>452</v>
      </c>
      <c r="AE33" s="527"/>
      <c r="AF33" s="527"/>
      <c r="AG33" s="307" t="s">
        <v>1289</v>
      </c>
      <c r="AH33" s="365"/>
      <c r="AI33" s="414"/>
      <c r="AJ33" s="414"/>
      <c r="AK33" s="365"/>
      <c r="AL33" s="403"/>
      <c r="AM33" s="218"/>
      <c r="AN33" s="25"/>
      <c r="AO33" s="26"/>
      <c r="AP33" s="41">
        <f t="shared" si="0"/>
        <v>-452</v>
      </c>
      <c r="AQ33" s="53"/>
    </row>
    <row r="34" spans="1:43" ht="16.5" customHeight="1">
      <c r="A34" s="14">
        <v>76</v>
      </c>
      <c r="B34" s="14">
        <v>4109</v>
      </c>
      <c r="C34" s="80" t="s">
        <v>329</v>
      </c>
      <c r="D34" s="350"/>
      <c r="E34" s="345"/>
      <c r="F34" s="345"/>
      <c r="G34" s="345"/>
      <c r="H34" s="345"/>
      <c r="I34" s="345"/>
      <c r="J34" s="345"/>
      <c r="K34" s="417"/>
      <c r="L34" s="522"/>
      <c r="M34" s="511"/>
      <c r="N34" s="511"/>
      <c r="O34" s="511"/>
      <c r="P34" s="511"/>
      <c r="Q34" s="511"/>
      <c r="R34" s="511"/>
      <c r="S34" s="511"/>
      <c r="T34" s="511"/>
      <c r="U34" s="511"/>
      <c r="V34" s="511"/>
      <c r="W34" s="511"/>
      <c r="X34" s="511"/>
      <c r="Y34" s="512"/>
      <c r="Z34" s="364" t="s">
        <v>1338</v>
      </c>
      <c r="AA34" s="365"/>
      <c r="AB34" s="365"/>
      <c r="AC34" s="365"/>
      <c r="AD34" s="527">
        <v>553</v>
      </c>
      <c r="AE34" s="527"/>
      <c r="AF34" s="527"/>
      <c r="AG34" s="307" t="s">
        <v>1289</v>
      </c>
      <c r="AH34" s="365"/>
      <c r="AI34" s="414"/>
      <c r="AJ34" s="414"/>
      <c r="AK34" s="365"/>
      <c r="AL34" s="403"/>
      <c r="AM34" s="218"/>
      <c r="AN34" s="25"/>
      <c r="AO34" s="26"/>
      <c r="AP34" s="41">
        <f t="shared" si="0"/>
        <v>-553</v>
      </c>
      <c r="AQ34" s="53"/>
    </row>
    <row r="35" spans="1:43" ht="16.5" customHeight="1">
      <c r="A35" s="14">
        <v>76</v>
      </c>
      <c r="B35" s="15">
        <v>4110</v>
      </c>
      <c r="C35" s="80" t="s">
        <v>1418</v>
      </c>
      <c r="D35" s="350"/>
      <c r="E35" s="345"/>
      <c r="F35" s="345"/>
      <c r="G35" s="345"/>
      <c r="H35" s="345"/>
      <c r="I35" s="345"/>
      <c r="J35" s="345"/>
      <c r="K35" s="417"/>
      <c r="L35" s="523"/>
      <c r="M35" s="513"/>
      <c r="N35" s="513"/>
      <c r="O35" s="513"/>
      <c r="P35" s="513"/>
      <c r="Q35" s="513"/>
      <c r="R35" s="513"/>
      <c r="S35" s="513"/>
      <c r="T35" s="513"/>
      <c r="U35" s="513"/>
      <c r="V35" s="513"/>
      <c r="W35" s="513"/>
      <c r="X35" s="513"/>
      <c r="Y35" s="514"/>
      <c r="Z35" s="364" t="s">
        <v>1339</v>
      </c>
      <c r="AA35" s="365"/>
      <c r="AB35" s="365"/>
      <c r="AC35" s="365"/>
      <c r="AD35" s="527">
        <v>665</v>
      </c>
      <c r="AE35" s="527"/>
      <c r="AF35" s="527"/>
      <c r="AG35" s="307" t="s">
        <v>1289</v>
      </c>
      <c r="AH35" s="365"/>
      <c r="AI35" s="414"/>
      <c r="AJ35" s="414"/>
      <c r="AK35" s="365"/>
      <c r="AL35" s="403"/>
      <c r="AM35" s="218"/>
      <c r="AN35" s="25"/>
      <c r="AO35" s="26"/>
      <c r="AP35" s="41">
        <f t="shared" si="0"/>
        <v>-665</v>
      </c>
      <c r="AQ35" s="61"/>
    </row>
    <row r="36" spans="1:43" ht="16.5" customHeight="1">
      <c r="A36" s="14">
        <v>76</v>
      </c>
      <c r="B36" s="14">
        <v>8000</v>
      </c>
      <c r="C36" s="16" t="s">
        <v>426</v>
      </c>
      <c r="D36" s="288"/>
      <c r="E36" s="307" t="s">
        <v>1261</v>
      </c>
      <c r="F36" s="307"/>
      <c r="G36" s="307"/>
      <c r="H36" s="307"/>
      <c r="I36" s="307"/>
      <c r="J36" s="307"/>
      <c r="K36" s="307"/>
      <c r="L36" s="307"/>
      <c r="M36" s="307"/>
      <c r="N36" s="307"/>
      <c r="O36" s="307"/>
      <c r="P36" s="307"/>
      <c r="Q36" s="307"/>
      <c r="R36" s="38"/>
      <c r="S36" s="38"/>
      <c r="T36" s="307"/>
      <c r="U36" s="307"/>
      <c r="V36" s="38"/>
      <c r="W36" s="307"/>
      <c r="X36" s="307"/>
      <c r="Y36" s="38"/>
      <c r="Z36" s="307"/>
      <c r="AA36" s="38"/>
      <c r="AB36" s="38"/>
      <c r="AC36" s="38"/>
      <c r="AD36" s="307"/>
      <c r="AE36" s="307"/>
      <c r="AF36" s="40" t="s">
        <v>1008</v>
      </c>
      <c r="AG36" s="533">
        <v>0.15</v>
      </c>
      <c r="AH36" s="533"/>
      <c r="AI36" s="356"/>
      <c r="AJ36" s="38" t="s">
        <v>427</v>
      </c>
      <c r="AK36" s="307"/>
      <c r="AL36" s="307"/>
      <c r="AM36" s="218"/>
      <c r="AN36" s="25"/>
      <c r="AO36" s="26"/>
      <c r="AP36" s="58"/>
      <c r="AQ36" s="23" t="s">
        <v>1957</v>
      </c>
    </row>
    <row r="37" spans="1:43" ht="16.5" customHeight="1">
      <c r="A37" s="14">
        <v>76</v>
      </c>
      <c r="B37" s="14">
        <v>8100</v>
      </c>
      <c r="C37" s="16" t="s">
        <v>1990</v>
      </c>
      <c r="D37" s="288"/>
      <c r="E37" s="307" t="s">
        <v>1987</v>
      </c>
      <c r="F37" s="307"/>
      <c r="G37" s="307"/>
      <c r="H37" s="307"/>
      <c r="I37" s="307"/>
      <c r="J37" s="307"/>
      <c r="K37" s="307"/>
      <c r="L37" s="307"/>
      <c r="M37" s="307"/>
      <c r="N37" s="307"/>
      <c r="O37" s="307"/>
      <c r="P37" s="307"/>
      <c r="Q37" s="307"/>
      <c r="R37" s="38"/>
      <c r="S37" s="38"/>
      <c r="T37" s="307"/>
      <c r="U37" s="307"/>
      <c r="V37" s="307"/>
      <c r="W37" s="307"/>
      <c r="X37" s="307"/>
      <c r="Y37" s="307"/>
      <c r="Z37" s="307"/>
      <c r="AA37" s="307"/>
      <c r="AB37" s="307"/>
      <c r="AC37" s="307"/>
      <c r="AD37" s="307"/>
      <c r="AE37" s="307"/>
      <c r="AF37" s="40" t="s">
        <v>1008</v>
      </c>
      <c r="AG37" s="533">
        <v>0.1</v>
      </c>
      <c r="AH37" s="533"/>
      <c r="AI37" s="356"/>
      <c r="AJ37" s="38" t="s">
        <v>428</v>
      </c>
      <c r="AK37" s="38"/>
      <c r="AL37" s="307"/>
      <c r="AM37" s="218"/>
      <c r="AN37" s="25"/>
      <c r="AO37" s="26"/>
      <c r="AP37" s="58"/>
      <c r="AQ37" s="418"/>
    </row>
    <row r="38" spans="1:43" ht="16.5" customHeight="1">
      <c r="A38" s="14">
        <v>76</v>
      </c>
      <c r="B38" s="14">
        <v>8110</v>
      </c>
      <c r="C38" s="16" t="s">
        <v>1991</v>
      </c>
      <c r="D38" s="288"/>
      <c r="E38" s="307" t="s">
        <v>1988</v>
      </c>
      <c r="F38" s="307"/>
      <c r="G38" s="307"/>
      <c r="H38" s="307"/>
      <c r="I38" s="307"/>
      <c r="J38" s="307"/>
      <c r="K38" s="307"/>
      <c r="L38" s="307"/>
      <c r="M38" s="307"/>
      <c r="N38" s="307"/>
      <c r="O38" s="307"/>
      <c r="P38" s="307"/>
      <c r="Q38" s="307"/>
      <c r="R38" s="38"/>
      <c r="S38" s="38"/>
      <c r="T38" s="307"/>
      <c r="U38" s="307"/>
      <c r="V38" s="307"/>
      <c r="W38" s="307"/>
      <c r="X38" s="307"/>
      <c r="Y38" s="307"/>
      <c r="Z38" s="307"/>
      <c r="AA38" s="307"/>
      <c r="AB38" s="307"/>
      <c r="AC38" s="307"/>
      <c r="AD38" s="307"/>
      <c r="AE38" s="307"/>
      <c r="AF38" s="40" t="s">
        <v>1008</v>
      </c>
      <c r="AG38" s="533">
        <v>0.05</v>
      </c>
      <c r="AH38" s="533"/>
      <c r="AI38" s="356"/>
      <c r="AJ38" s="38" t="s">
        <v>428</v>
      </c>
      <c r="AK38" s="38"/>
      <c r="AL38" s="307"/>
      <c r="AM38" s="218"/>
      <c r="AN38" s="25"/>
      <c r="AO38" s="26"/>
      <c r="AP38" s="58"/>
      <c r="AQ38" s="418"/>
    </row>
    <row r="39" spans="1:43" ht="16.5" customHeight="1">
      <c r="A39" s="14">
        <v>76</v>
      </c>
      <c r="B39" s="14">
        <v>3100</v>
      </c>
      <c r="C39" s="16" t="s">
        <v>429</v>
      </c>
      <c r="D39" s="306"/>
      <c r="E39" s="307" t="s">
        <v>1989</v>
      </c>
      <c r="F39" s="307"/>
      <c r="G39" s="307"/>
      <c r="H39" s="307"/>
      <c r="I39" s="307"/>
      <c r="J39" s="307"/>
      <c r="K39" s="307"/>
      <c r="L39" s="307"/>
      <c r="M39" s="307"/>
      <c r="N39" s="307"/>
      <c r="O39" s="307"/>
      <c r="P39" s="307"/>
      <c r="Q39" s="307"/>
      <c r="R39" s="307"/>
      <c r="S39" s="307"/>
      <c r="T39" s="307"/>
      <c r="U39" s="40"/>
      <c r="V39" s="307"/>
      <c r="W39" s="307"/>
      <c r="X39" s="40"/>
      <c r="Y39" s="40"/>
      <c r="Z39" s="40"/>
      <c r="AA39" s="40"/>
      <c r="AB39" s="40"/>
      <c r="AC39" s="40"/>
      <c r="AD39" s="307"/>
      <c r="AE39" s="40"/>
      <c r="AF39" s="40"/>
      <c r="AG39" s="527">
        <v>290</v>
      </c>
      <c r="AH39" s="529"/>
      <c r="AI39" s="353"/>
      <c r="AJ39" s="307" t="s">
        <v>954</v>
      </c>
      <c r="AK39" s="307"/>
      <c r="AL39" s="307"/>
      <c r="AM39" s="356"/>
      <c r="AN39" s="365"/>
      <c r="AO39" s="27"/>
      <c r="AP39" s="58">
        <f>AG39</f>
        <v>290</v>
      </c>
      <c r="AQ39" s="23"/>
    </row>
    <row r="40" spans="1:43" ht="16.5" customHeight="1">
      <c r="A40" s="14">
        <v>76</v>
      </c>
      <c r="B40" s="14">
        <v>4000</v>
      </c>
      <c r="C40" s="16" t="s">
        <v>430</v>
      </c>
      <c r="D40" s="20"/>
      <c r="E40" s="2" t="s">
        <v>1992</v>
      </c>
      <c r="F40" s="2"/>
      <c r="G40" s="2"/>
      <c r="H40" s="2"/>
      <c r="I40" s="2"/>
      <c r="J40" s="2"/>
      <c r="K40" s="2"/>
      <c r="L40" s="2"/>
      <c r="M40" s="19"/>
      <c r="N40" s="306" t="s">
        <v>1993</v>
      </c>
      <c r="O40" s="307"/>
      <c r="P40" s="307"/>
      <c r="Q40" s="307"/>
      <c r="R40" s="307"/>
      <c r="S40" s="307"/>
      <c r="T40" s="307"/>
      <c r="U40" s="40"/>
      <c r="V40" s="40"/>
      <c r="W40" s="307"/>
      <c r="X40" s="40"/>
      <c r="Y40" s="40"/>
      <c r="Z40" s="40"/>
      <c r="AA40" s="40"/>
      <c r="AB40" s="40"/>
      <c r="AC40" s="40"/>
      <c r="AD40" s="307"/>
      <c r="AE40" s="40"/>
      <c r="AF40" s="40"/>
      <c r="AG40" s="527">
        <v>500</v>
      </c>
      <c r="AH40" s="529"/>
      <c r="AI40" s="353"/>
      <c r="AJ40" s="307" t="s">
        <v>954</v>
      </c>
      <c r="AK40" s="307"/>
      <c r="AL40" s="307"/>
      <c r="AM40" s="307"/>
      <c r="AN40" s="25"/>
      <c r="AO40" s="26"/>
      <c r="AP40" s="58">
        <f>AG40</f>
        <v>500</v>
      </c>
      <c r="AQ40" s="53"/>
    </row>
    <row r="41" spans="1:43" ht="16.5" customHeight="1">
      <c r="A41" s="14">
        <v>76</v>
      </c>
      <c r="B41" s="14">
        <v>4001</v>
      </c>
      <c r="C41" s="16" t="s">
        <v>431</v>
      </c>
      <c r="D41" s="304"/>
      <c r="E41" s="305"/>
      <c r="F41" s="305"/>
      <c r="G41" s="305"/>
      <c r="H41" s="305"/>
      <c r="I41" s="305"/>
      <c r="J41" s="305"/>
      <c r="K41" s="305"/>
      <c r="L41" s="305"/>
      <c r="M41" s="26"/>
      <c r="N41" s="306" t="s">
        <v>1994</v>
      </c>
      <c r="O41" s="307"/>
      <c r="P41" s="307"/>
      <c r="Q41" s="307"/>
      <c r="R41" s="307"/>
      <c r="S41" s="307"/>
      <c r="T41" s="307"/>
      <c r="U41" s="40"/>
      <c r="V41" s="40"/>
      <c r="W41" s="307"/>
      <c r="X41" s="40"/>
      <c r="Y41" s="40"/>
      <c r="Z41" s="40"/>
      <c r="AA41" s="40"/>
      <c r="AB41" s="40"/>
      <c r="AC41" s="40"/>
      <c r="AD41" s="307"/>
      <c r="AE41" s="40"/>
      <c r="AF41" s="40"/>
      <c r="AG41" s="527">
        <v>250</v>
      </c>
      <c r="AH41" s="529"/>
      <c r="AI41" s="353"/>
      <c r="AJ41" s="307" t="s">
        <v>954</v>
      </c>
      <c r="AK41" s="307"/>
      <c r="AL41" s="307"/>
      <c r="AM41" s="307"/>
      <c r="AN41" s="25"/>
      <c r="AO41" s="26"/>
      <c r="AP41" s="58">
        <f>AG41</f>
        <v>250</v>
      </c>
      <c r="AQ41" s="53"/>
    </row>
    <row r="42" spans="1:43" ht="16.5" customHeight="1">
      <c r="A42" s="14">
        <v>76</v>
      </c>
      <c r="B42" s="14">
        <v>6100</v>
      </c>
      <c r="C42" s="16" t="s">
        <v>432</v>
      </c>
      <c r="D42" s="306"/>
      <c r="E42" s="307" t="s">
        <v>1995</v>
      </c>
      <c r="F42" s="307"/>
      <c r="G42" s="307"/>
      <c r="H42" s="307"/>
      <c r="I42" s="307"/>
      <c r="J42" s="307"/>
      <c r="K42" s="307"/>
      <c r="L42" s="307"/>
      <c r="M42" s="307"/>
      <c r="N42" s="307"/>
      <c r="O42" s="307"/>
      <c r="P42" s="307"/>
      <c r="Q42" s="307"/>
      <c r="R42" s="307"/>
      <c r="S42" s="307"/>
      <c r="T42" s="307"/>
      <c r="U42" s="40"/>
      <c r="V42" s="40"/>
      <c r="W42" s="307"/>
      <c r="X42" s="40"/>
      <c r="Y42" s="40"/>
      <c r="Z42" s="40"/>
      <c r="AA42" s="40"/>
      <c r="AB42" s="40"/>
      <c r="AC42" s="40"/>
      <c r="AD42" s="307"/>
      <c r="AE42" s="40"/>
      <c r="AF42" s="40"/>
      <c r="AG42" s="527">
        <v>2000</v>
      </c>
      <c r="AH42" s="529"/>
      <c r="AI42" s="353"/>
      <c r="AJ42" s="307" t="s">
        <v>954</v>
      </c>
      <c r="AK42" s="307"/>
      <c r="AL42" s="307"/>
      <c r="AM42" s="307"/>
      <c r="AN42" s="25"/>
      <c r="AO42" s="26"/>
      <c r="AP42" s="289">
        <f>AG42</f>
        <v>2000</v>
      </c>
      <c r="AQ42" s="290" t="s">
        <v>1996</v>
      </c>
    </row>
    <row r="43" spans="1:43" ht="16.5" customHeight="1">
      <c r="A43" s="14">
        <v>76</v>
      </c>
      <c r="B43" s="14">
        <v>4002</v>
      </c>
      <c r="C43" s="16" t="s">
        <v>2000</v>
      </c>
      <c r="D43" s="306" t="s">
        <v>1419</v>
      </c>
      <c r="E43" s="307"/>
      <c r="F43" s="307"/>
      <c r="G43" s="307"/>
      <c r="H43" s="307"/>
      <c r="I43" s="307"/>
      <c r="J43" s="307"/>
      <c r="K43" s="307"/>
      <c r="L43" s="307"/>
      <c r="M43" s="365"/>
      <c r="N43" s="307"/>
      <c r="O43" s="307"/>
      <c r="P43" s="307"/>
      <c r="Q43" s="307"/>
      <c r="R43" s="365"/>
      <c r="S43" s="59"/>
      <c r="W43" s="25"/>
      <c r="X43" s="25"/>
      <c r="Y43" s="25"/>
      <c r="Z43" s="25"/>
      <c r="AA43" s="25"/>
      <c r="AB43" s="25"/>
      <c r="AC43" s="25"/>
      <c r="AD43" s="25"/>
      <c r="AE43" s="25"/>
      <c r="AF43" s="25"/>
      <c r="AG43" s="25"/>
      <c r="AH43" s="25"/>
      <c r="AI43" s="531">
        <v>30</v>
      </c>
      <c r="AJ43" s="531"/>
      <c r="AK43" s="305" t="s">
        <v>954</v>
      </c>
      <c r="AL43" s="25"/>
      <c r="AM43" s="25"/>
      <c r="AN43" s="25"/>
      <c r="AO43" s="291"/>
      <c r="AP43" s="41">
        <f>AI43</f>
        <v>30</v>
      </c>
      <c r="AQ43" s="122" t="s">
        <v>1333</v>
      </c>
    </row>
    <row r="44" spans="1:43" ht="16.5" customHeight="1">
      <c r="A44" s="14">
        <v>76</v>
      </c>
      <c r="B44" s="14">
        <v>4003</v>
      </c>
      <c r="C44" s="16" t="s">
        <v>92</v>
      </c>
      <c r="D44" s="307" t="s">
        <v>433</v>
      </c>
      <c r="E44" s="307"/>
      <c r="F44" s="307"/>
      <c r="G44" s="307"/>
      <c r="H44" s="307"/>
      <c r="I44" s="307"/>
      <c r="J44" s="307"/>
      <c r="K44" s="307"/>
      <c r="L44" s="307"/>
      <c r="M44" s="307"/>
      <c r="N44" s="307"/>
      <c r="O44" s="307"/>
      <c r="P44" s="307"/>
      <c r="Q44" s="307"/>
      <c r="R44" s="307"/>
      <c r="S44" s="307"/>
      <c r="T44" s="307"/>
      <c r="U44" s="40"/>
      <c r="V44" s="40"/>
      <c r="W44" s="307"/>
      <c r="X44" s="40"/>
      <c r="Y44" s="40"/>
      <c r="Z44" s="40"/>
      <c r="AA44" s="40"/>
      <c r="AB44" s="25"/>
      <c r="AC44" s="25"/>
      <c r="AD44" s="40"/>
      <c r="AE44" s="40"/>
      <c r="AF44" s="307"/>
      <c r="AG44" s="40"/>
      <c r="AH44" s="40"/>
      <c r="AI44" s="527">
        <v>600</v>
      </c>
      <c r="AJ44" s="529"/>
      <c r="AK44" s="307" t="s">
        <v>954</v>
      </c>
      <c r="AL44" s="307"/>
      <c r="AM44" s="307"/>
      <c r="AN44" s="25"/>
      <c r="AO44" s="291"/>
      <c r="AP44" s="41">
        <f>AI44</f>
        <v>600</v>
      </c>
      <c r="AQ44" s="29" t="s">
        <v>1346</v>
      </c>
    </row>
    <row r="45" spans="1:43" ht="16.5" customHeight="1">
      <c r="A45" s="14">
        <v>76</v>
      </c>
      <c r="B45" s="14">
        <v>6101</v>
      </c>
      <c r="C45" s="63" t="s">
        <v>1997</v>
      </c>
      <c r="D45" s="17" t="s">
        <v>434</v>
      </c>
      <c r="E45" s="116"/>
      <c r="F45" s="18"/>
      <c r="G45" s="18"/>
      <c r="H45" s="18"/>
      <c r="I45" s="2"/>
      <c r="J45" s="2"/>
      <c r="K45" s="2"/>
      <c r="L45" s="2"/>
      <c r="M45" s="2"/>
      <c r="N45" s="306" t="s">
        <v>435</v>
      </c>
      <c r="O45" s="307"/>
      <c r="P45" s="365"/>
      <c r="Q45" s="365"/>
      <c r="R45" s="365"/>
      <c r="S45" s="307"/>
      <c r="T45" s="307"/>
      <c r="U45" s="307"/>
      <c r="V45" s="365"/>
      <c r="W45" s="307"/>
      <c r="X45" s="365"/>
      <c r="Y45" s="307"/>
      <c r="Z45" s="307"/>
      <c r="AA45" s="307"/>
      <c r="AB45" s="365"/>
      <c r="AC45" s="365"/>
      <c r="AD45" s="365"/>
      <c r="AE45" s="365"/>
      <c r="AF45" s="307"/>
      <c r="AG45" s="365"/>
      <c r="AH45" s="40"/>
      <c r="AI45" s="529">
        <v>500</v>
      </c>
      <c r="AJ45" s="529"/>
      <c r="AK45" s="307" t="s">
        <v>954</v>
      </c>
      <c r="AL45" s="365"/>
      <c r="AM45" s="365"/>
      <c r="AN45" s="365"/>
      <c r="AO45" s="88"/>
      <c r="AP45" s="41">
        <f>AI45</f>
        <v>500</v>
      </c>
      <c r="AQ45" s="29" t="s">
        <v>1957</v>
      </c>
    </row>
    <row r="46" spans="1:43" ht="16.5" customHeight="1">
      <c r="A46" s="14">
        <v>76</v>
      </c>
      <c r="B46" s="14">
        <v>6102</v>
      </c>
      <c r="C46" s="63" t="s">
        <v>1998</v>
      </c>
      <c r="D46" s="404"/>
      <c r="E46" s="30"/>
      <c r="F46" s="405"/>
      <c r="G46" s="405"/>
      <c r="H46" s="405"/>
      <c r="I46" s="10"/>
      <c r="J46" s="10"/>
      <c r="K46" s="10"/>
      <c r="L46" s="10"/>
      <c r="M46" s="10"/>
      <c r="N46" s="306" t="s">
        <v>436</v>
      </c>
      <c r="O46" s="307"/>
      <c r="P46" s="365"/>
      <c r="Q46" s="365"/>
      <c r="R46" s="365"/>
      <c r="S46" s="307"/>
      <c r="T46" s="307"/>
      <c r="U46" s="307"/>
      <c r="V46" s="365"/>
      <c r="W46" s="307"/>
      <c r="X46" s="365"/>
      <c r="Y46" s="307"/>
      <c r="Z46" s="307"/>
      <c r="AA46" s="307"/>
      <c r="AB46" s="365"/>
      <c r="AC46" s="365"/>
      <c r="AD46" s="365"/>
      <c r="AE46" s="365"/>
      <c r="AF46" s="307"/>
      <c r="AG46" s="365"/>
      <c r="AH46" s="40"/>
      <c r="AI46" s="529">
        <v>350</v>
      </c>
      <c r="AJ46" s="529"/>
      <c r="AK46" s="307" t="s">
        <v>954</v>
      </c>
      <c r="AL46" s="365"/>
      <c r="AM46" s="365"/>
      <c r="AN46" s="365"/>
      <c r="AO46" s="88"/>
      <c r="AP46" s="41">
        <f>AI46</f>
        <v>350</v>
      </c>
      <c r="AQ46" s="23"/>
    </row>
    <row r="47" spans="1:43" ht="16.5" customHeight="1">
      <c r="A47" s="14">
        <v>76</v>
      </c>
      <c r="B47" s="14">
        <v>6103</v>
      </c>
      <c r="C47" s="63" t="s">
        <v>1999</v>
      </c>
      <c r="D47" s="304"/>
      <c r="E47" s="305"/>
      <c r="F47" s="305"/>
      <c r="G47" s="305"/>
      <c r="H47" s="25"/>
      <c r="I47" s="25"/>
      <c r="J47" s="25"/>
      <c r="K47" s="25"/>
      <c r="L47" s="25"/>
      <c r="M47" s="25"/>
      <c r="N47" s="306" t="s">
        <v>437</v>
      </c>
      <c r="O47" s="365"/>
      <c r="P47" s="365"/>
      <c r="Q47" s="365"/>
      <c r="R47" s="365"/>
      <c r="S47" s="307"/>
      <c r="T47" s="307"/>
      <c r="U47" s="307"/>
      <c r="V47" s="307"/>
      <c r="W47" s="307"/>
      <c r="X47" s="365"/>
      <c r="Y47" s="307"/>
      <c r="Z47" s="307"/>
      <c r="AA47" s="307"/>
      <c r="AB47" s="365"/>
      <c r="AC47" s="365"/>
      <c r="AD47" s="365"/>
      <c r="AE47" s="365"/>
      <c r="AF47" s="307"/>
      <c r="AG47" s="365"/>
      <c r="AH47" s="40"/>
      <c r="AI47" s="529">
        <v>350</v>
      </c>
      <c r="AJ47" s="529"/>
      <c r="AK47" s="307" t="s">
        <v>954</v>
      </c>
      <c r="AL47" s="365"/>
      <c r="AM47" s="365"/>
      <c r="AN47" s="365"/>
      <c r="AO47" s="88"/>
      <c r="AP47" s="41">
        <f>AI47</f>
        <v>350</v>
      </c>
      <c r="AQ47" s="23"/>
    </row>
    <row r="48" spans="1:43" ht="16.5" customHeight="1">
      <c r="A48" s="14">
        <v>76</v>
      </c>
      <c r="B48" s="14">
        <v>6104</v>
      </c>
      <c r="C48" s="63" t="s">
        <v>2102</v>
      </c>
      <c r="D48" s="20" t="s">
        <v>1420</v>
      </c>
      <c r="E48" s="2"/>
      <c r="F48" s="2"/>
      <c r="G48" s="2"/>
      <c r="H48" s="2"/>
      <c r="I48" s="2"/>
      <c r="J48" s="2"/>
      <c r="K48" s="21"/>
      <c r="L48" s="2"/>
      <c r="M48" s="19"/>
      <c r="N48" s="306" t="s">
        <v>1780</v>
      </c>
      <c r="O48" s="99"/>
      <c r="P48" s="99"/>
      <c r="Q48" s="365"/>
      <c r="R48" s="365"/>
      <c r="S48" s="307"/>
      <c r="T48" s="307"/>
      <c r="U48" s="307"/>
      <c r="V48" s="365"/>
      <c r="W48" s="307"/>
      <c r="X48" s="365"/>
      <c r="Y48" s="307"/>
      <c r="Z48" s="414"/>
      <c r="AA48" s="353"/>
      <c r="AB48" s="307"/>
      <c r="AC48" s="307"/>
      <c r="AD48" s="307"/>
      <c r="AE48" s="365"/>
      <c r="AF48" s="365"/>
      <c r="AG48" s="365"/>
      <c r="AH48" s="40" t="s">
        <v>1008</v>
      </c>
      <c r="AI48" s="365" t="s">
        <v>438</v>
      </c>
      <c r="AJ48" s="414"/>
      <c r="AK48" s="414"/>
      <c r="AL48" s="307" t="s">
        <v>2301</v>
      </c>
      <c r="AM48" s="365"/>
      <c r="AN48" s="365"/>
      <c r="AO48" s="88"/>
      <c r="AP48" s="41"/>
      <c r="AQ48" s="23"/>
    </row>
    <row r="49" spans="1:43" ht="16.5" customHeight="1">
      <c r="A49" s="14">
        <v>76</v>
      </c>
      <c r="B49" s="14">
        <v>6106</v>
      </c>
      <c r="C49" s="63" t="s">
        <v>2103</v>
      </c>
      <c r="D49" s="28"/>
      <c r="E49" s="10"/>
      <c r="F49" s="10"/>
      <c r="G49" s="10"/>
      <c r="H49" s="10"/>
      <c r="I49" s="10"/>
      <c r="J49" s="10"/>
      <c r="K49" s="283"/>
      <c r="L49" s="10"/>
      <c r="M49" s="24"/>
      <c r="N49" s="306" t="s">
        <v>1781</v>
      </c>
      <c r="O49" s="99"/>
      <c r="P49" s="99"/>
      <c r="Q49" s="365"/>
      <c r="R49" s="365"/>
      <c r="S49" s="307"/>
      <c r="T49" s="307"/>
      <c r="U49" s="307"/>
      <c r="V49" s="365"/>
      <c r="W49" s="307"/>
      <c r="X49" s="365"/>
      <c r="Y49" s="307"/>
      <c r="Z49" s="414"/>
      <c r="AA49" s="353"/>
      <c r="AB49" s="307"/>
      <c r="AC49" s="307"/>
      <c r="AD49" s="307"/>
      <c r="AE49" s="365"/>
      <c r="AF49" s="365"/>
      <c r="AG49" s="365"/>
      <c r="AH49" s="40" t="s">
        <v>1190</v>
      </c>
      <c r="AI49" s="40"/>
      <c r="AJ49" s="539">
        <v>0.9</v>
      </c>
      <c r="AK49" s="540"/>
      <c r="AL49" s="307" t="s">
        <v>2301</v>
      </c>
      <c r="AM49" s="365"/>
      <c r="AN49" s="365"/>
      <c r="AO49" s="88"/>
      <c r="AP49" s="41"/>
      <c r="AQ49" s="23"/>
    </row>
    <row r="50" spans="1:43" ht="16.5" customHeight="1">
      <c r="A50" s="14">
        <v>76</v>
      </c>
      <c r="B50" s="14">
        <v>6108</v>
      </c>
      <c r="C50" s="63" t="s">
        <v>2104</v>
      </c>
      <c r="D50" s="304"/>
      <c r="E50" s="305"/>
      <c r="F50" s="305"/>
      <c r="G50" s="305"/>
      <c r="H50" s="305"/>
      <c r="I50" s="305"/>
      <c r="J50" s="305"/>
      <c r="K50" s="25"/>
      <c r="L50" s="305"/>
      <c r="M50" s="26"/>
      <c r="N50" s="306" t="s">
        <v>1782</v>
      </c>
      <c r="O50" s="99"/>
      <c r="P50" s="99"/>
      <c r="Q50" s="365"/>
      <c r="R50" s="365"/>
      <c r="S50" s="307"/>
      <c r="T50" s="307"/>
      <c r="U50" s="307"/>
      <c r="V50" s="307"/>
      <c r="W50" s="307"/>
      <c r="X50" s="365"/>
      <c r="Y50" s="307"/>
      <c r="Z50" s="414"/>
      <c r="AA50" s="353"/>
      <c r="AB50" s="307"/>
      <c r="AC50" s="307"/>
      <c r="AD50" s="307"/>
      <c r="AE50" s="365"/>
      <c r="AF50" s="365"/>
      <c r="AG50" s="365"/>
      <c r="AH50" s="40" t="s">
        <v>1190</v>
      </c>
      <c r="AI50" s="40"/>
      <c r="AJ50" s="539">
        <v>0.8</v>
      </c>
      <c r="AK50" s="540"/>
      <c r="AL50" s="307" t="s">
        <v>2301</v>
      </c>
      <c r="AM50" s="365"/>
      <c r="AN50" s="365"/>
      <c r="AO50" s="88"/>
      <c r="AP50" s="41"/>
      <c r="AQ50" s="23"/>
    </row>
    <row r="51" spans="1:43" ht="16.5" customHeight="1">
      <c r="A51" s="14">
        <v>76</v>
      </c>
      <c r="B51" s="14">
        <v>7101</v>
      </c>
      <c r="C51" s="63" t="s">
        <v>1360</v>
      </c>
      <c r="D51" s="20"/>
      <c r="E51" s="509" t="s">
        <v>285</v>
      </c>
      <c r="F51" s="509"/>
      <c r="G51" s="509"/>
      <c r="H51" s="509"/>
      <c r="I51" s="509"/>
      <c r="J51" s="509"/>
      <c r="K51" s="509"/>
      <c r="L51" s="509"/>
      <c r="M51" s="510"/>
      <c r="N51" s="307"/>
      <c r="O51" s="365"/>
      <c r="P51" s="365"/>
      <c r="Q51" s="365"/>
      <c r="R51" s="365"/>
      <c r="S51" s="307"/>
      <c r="T51" s="307"/>
      <c r="U51" s="307"/>
      <c r="V51" s="307"/>
      <c r="W51" s="307"/>
      <c r="X51" s="365"/>
      <c r="Y51" s="307"/>
      <c r="Z51" s="307"/>
      <c r="AA51" s="307"/>
      <c r="AB51" s="365"/>
      <c r="AC51" s="365"/>
      <c r="AD51" s="365"/>
      <c r="AE51" s="365"/>
      <c r="AF51" s="307"/>
      <c r="AG51" s="365"/>
      <c r="AH51" s="40"/>
      <c r="AI51" s="532">
        <v>50</v>
      </c>
      <c r="AJ51" s="532"/>
      <c r="AK51" s="307" t="s">
        <v>954</v>
      </c>
      <c r="AL51" s="40"/>
      <c r="AM51" s="365"/>
      <c r="AN51" s="365"/>
      <c r="AO51" s="88"/>
      <c r="AP51" s="41">
        <f aca="true" t="shared" si="1" ref="AP51:AP60">AI51</f>
        <v>50</v>
      </c>
      <c r="AQ51" s="23"/>
    </row>
    <row r="52" spans="1:43" ht="16.5" customHeight="1">
      <c r="A52" s="14">
        <v>76</v>
      </c>
      <c r="B52" s="14">
        <v>7103</v>
      </c>
      <c r="C52" s="63" t="s">
        <v>1361</v>
      </c>
      <c r="D52" s="28"/>
      <c r="E52" s="511"/>
      <c r="F52" s="511"/>
      <c r="G52" s="511"/>
      <c r="H52" s="511"/>
      <c r="I52" s="511"/>
      <c r="J52" s="511"/>
      <c r="K52" s="511"/>
      <c r="L52" s="511"/>
      <c r="M52" s="512"/>
      <c r="N52" s="307"/>
      <c r="O52" s="365"/>
      <c r="P52" s="365"/>
      <c r="Q52" s="365"/>
      <c r="R52" s="365"/>
      <c r="S52" s="307"/>
      <c r="T52" s="307"/>
      <c r="U52" s="307"/>
      <c r="V52" s="307"/>
      <c r="W52" s="307"/>
      <c r="X52" s="365"/>
      <c r="Y52" s="307"/>
      <c r="Z52" s="307"/>
      <c r="AA52" s="307"/>
      <c r="AB52" s="365"/>
      <c r="AC52" s="365"/>
      <c r="AD52" s="365"/>
      <c r="AE52" s="365"/>
      <c r="AF52" s="307"/>
      <c r="AG52" s="365"/>
      <c r="AH52" s="40"/>
      <c r="AI52" s="532">
        <v>100</v>
      </c>
      <c r="AJ52" s="532"/>
      <c r="AK52" s="307" t="s">
        <v>954</v>
      </c>
      <c r="AL52" s="40"/>
      <c r="AM52" s="365"/>
      <c r="AN52" s="365"/>
      <c r="AO52" s="88"/>
      <c r="AP52" s="41">
        <f t="shared" si="1"/>
        <v>100</v>
      </c>
      <c r="AQ52" s="23"/>
    </row>
    <row r="53" spans="1:43" ht="16.5" customHeight="1">
      <c r="A53" s="14">
        <v>76</v>
      </c>
      <c r="B53" s="14">
        <v>7105</v>
      </c>
      <c r="C53" s="63" t="s">
        <v>1362</v>
      </c>
      <c r="D53" s="28"/>
      <c r="E53" s="511"/>
      <c r="F53" s="511"/>
      <c r="G53" s="511"/>
      <c r="H53" s="511"/>
      <c r="I53" s="511"/>
      <c r="J53" s="511"/>
      <c r="K53" s="511"/>
      <c r="L53" s="511"/>
      <c r="M53" s="512"/>
      <c r="N53" s="307"/>
      <c r="O53" s="365"/>
      <c r="P53" s="365"/>
      <c r="Q53" s="365"/>
      <c r="R53" s="365"/>
      <c r="S53" s="307"/>
      <c r="T53" s="307"/>
      <c r="U53" s="307"/>
      <c r="V53" s="307"/>
      <c r="W53" s="307"/>
      <c r="X53" s="365"/>
      <c r="Y53" s="307"/>
      <c r="Z53" s="307"/>
      <c r="AA53" s="307"/>
      <c r="AB53" s="365"/>
      <c r="AC53" s="365"/>
      <c r="AD53" s="365"/>
      <c r="AE53" s="365"/>
      <c r="AF53" s="307"/>
      <c r="AG53" s="365"/>
      <c r="AH53" s="40"/>
      <c r="AI53" s="532">
        <v>150</v>
      </c>
      <c r="AJ53" s="532"/>
      <c r="AK53" s="307" t="s">
        <v>954</v>
      </c>
      <c r="AL53" s="40"/>
      <c r="AM53" s="365"/>
      <c r="AN53" s="365"/>
      <c r="AO53" s="88"/>
      <c r="AP53" s="41">
        <f t="shared" si="1"/>
        <v>150</v>
      </c>
      <c r="AQ53" s="23"/>
    </row>
    <row r="54" spans="1:43" ht="16.5" customHeight="1">
      <c r="A54" s="14">
        <v>76</v>
      </c>
      <c r="B54" s="14">
        <v>7107</v>
      </c>
      <c r="C54" s="63" t="s">
        <v>278</v>
      </c>
      <c r="D54" s="28"/>
      <c r="E54" s="30"/>
      <c r="F54" s="10"/>
      <c r="G54" s="10"/>
      <c r="H54" s="283"/>
      <c r="I54" s="283"/>
      <c r="J54" s="283"/>
      <c r="K54" s="283"/>
      <c r="L54" s="283"/>
      <c r="M54" s="284"/>
      <c r="N54" s="307"/>
      <c r="O54" s="365"/>
      <c r="P54" s="365"/>
      <c r="Q54" s="365"/>
      <c r="R54" s="365"/>
      <c r="S54" s="307"/>
      <c r="T54" s="307"/>
      <c r="U54" s="307"/>
      <c r="V54" s="307"/>
      <c r="W54" s="307"/>
      <c r="X54" s="365"/>
      <c r="Y54" s="307"/>
      <c r="Z54" s="307"/>
      <c r="AA54" s="307"/>
      <c r="AB54" s="365"/>
      <c r="AC54" s="365"/>
      <c r="AD54" s="365"/>
      <c r="AE54" s="365"/>
      <c r="AF54" s="307"/>
      <c r="AG54" s="365"/>
      <c r="AH54" s="40"/>
      <c r="AI54" s="532">
        <v>200</v>
      </c>
      <c r="AJ54" s="532"/>
      <c r="AK54" s="307" t="s">
        <v>954</v>
      </c>
      <c r="AL54" s="40"/>
      <c r="AM54" s="365"/>
      <c r="AN54" s="365"/>
      <c r="AO54" s="88"/>
      <c r="AP54" s="41">
        <f t="shared" si="1"/>
        <v>200</v>
      </c>
      <c r="AQ54" s="23"/>
    </row>
    <row r="55" spans="1:43" ht="16.5" customHeight="1">
      <c r="A55" s="14">
        <v>76</v>
      </c>
      <c r="B55" s="14">
        <v>7109</v>
      </c>
      <c r="C55" s="63" t="s">
        <v>279</v>
      </c>
      <c r="D55" s="28"/>
      <c r="E55" s="30"/>
      <c r="F55" s="10"/>
      <c r="G55" s="10"/>
      <c r="H55" s="283"/>
      <c r="I55" s="283"/>
      <c r="J55" s="283"/>
      <c r="K55" s="283"/>
      <c r="L55" s="283"/>
      <c r="M55" s="284"/>
      <c r="N55" s="307"/>
      <c r="O55" s="365"/>
      <c r="P55" s="365"/>
      <c r="Q55" s="365"/>
      <c r="R55" s="365"/>
      <c r="S55" s="307"/>
      <c r="T55" s="307"/>
      <c r="U55" s="307"/>
      <c r="V55" s="307"/>
      <c r="W55" s="307"/>
      <c r="X55" s="365"/>
      <c r="Y55" s="307"/>
      <c r="Z55" s="307"/>
      <c r="AA55" s="307"/>
      <c r="AB55" s="365"/>
      <c r="AC55" s="365"/>
      <c r="AD55" s="365"/>
      <c r="AE55" s="365"/>
      <c r="AF55" s="307"/>
      <c r="AG55" s="365"/>
      <c r="AH55" s="40"/>
      <c r="AI55" s="532">
        <v>250</v>
      </c>
      <c r="AJ55" s="532"/>
      <c r="AK55" s="307" t="s">
        <v>954</v>
      </c>
      <c r="AL55" s="40"/>
      <c r="AM55" s="365"/>
      <c r="AN55" s="365"/>
      <c r="AO55" s="88"/>
      <c r="AP55" s="41">
        <f t="shared" si="1"/>
        <v>250</v>
      </c>
      <c r="AQ55" s="23"/>
    </row>
    <row r="56" spans="1:43" ht="16.5" customHeight="1">
      <c r="A56" s="14">
        <v>76</v>
      </c>
      <c r="B56" s="14">
        <v>7111</v>
      </c>
      <c r="C56" s="63" t="s">
        <v>280</v>
      </c>
      <c r="D56" s="28"/>
      <c r="E56" s="30"/>
      <c r="F56" s="10"/>
      <c r="G56" s="10"/>
      <c r="H56" s="283"/>
      <c r="I56" s="283"/>
      <c r="J56" s="283"/>
      <c r="K56" s="283"/>
      <c r="L56" s="283"/>
      <c r="M56" s="284"/>
      <c r="N56" s="307"/>
      <c r="O56" s="365"/>
      <c r="P56" s="365"/>
      <c r="Q56" s="365"/>
      <c r="R56" s="365"/>
      <c r="S56" s="307"/>
      <c r="T56" s="307"/>
      <c r="U56" s="307"/>
      <c r="V56" s="307"/>
      <c r="W56" s="307"/>
      <c r="X56" s="365"/>
      <c r="Y56" s="307"/>
      <c r="Z56" s="307"/>
      <c r="AA56" s="307"/>
      <c r="AB56" s="365"/>
      <c r="AC56" s="365"/>
      <c r="AD56" s="365"/>
      <c r="AE56" s="365"/>
      <c r="AF56" s="307"/>
      <c r="AG56" s="365"/>
      <c r="AH56" s="40"/>
      <c r="AI56" s="532">
        <v>300</v>
      </c>
      <c r="AJ56" s="532"/>
      <c r="AK56" s="307" t="s">
        <v>954</v>
      </c>
      <c r="AL56" s="40"/>
      <c r="AM56" s="365"/>
      <c r="AN56" s="365"/>
      <c r="AO56" s="88"/>
      <c r="AP56" s="41">
        <f t="shared" si="1"/>
        <v>300</v>
      </c>
      <c r="AQ56" s="23"/>
    </row>
    <row r="57" spans="1:43" ht="16.5" customHeight="1">
      <c r="A57" s="14">
        <v>76</v>
      </c>
      <c r="B57" s="14">
        <v>7113</v>
      </c>
      <c r="C57" s="63" t="s">
        <v>281</v>
      </c>
      <c r="D57" s="28"/>
      <c r="E57" s="30"/>
      <c r="F57" s="10"/>
      <c r="G57" s="10"/>
      <c r="H57" s="283"/>
      <c r="I57" s="283"/>
      <c r="J57" s="283"/>
      <c r="K57" s="283"/>
      <c r="L57" s="283"/>
      <c r="M57" s="284"/>
      <c r="N57" s="307"/>
      <c r="O57" s="365"/>
      <c r="P57" s="365"/>
      <c r="Q57" s="365"/>
      <c r="R57" s="365"/>
      <c r="S57" s="307"/>
      <c r="T57" s="307"/>
      <c r="U57" s="307"/>
      <c r="V57" s="307"/>
      <c r="W57" s="307"/>
      <c r="X57" s="365"/>
      <c r="Y57" s="307"/>
      <c r="Z57" s="307"/>
      <c r="AA57" s="307"/>
      <c r="AB57" s="365"/>
      <c r="AC57" s="365"/>
      <c r="AD57" s="365"/>
      <c r="AE57" s="365"/>
      <c r="AF57" s="307"/>
      <c r="AG57" s="365"/>
      <c r="AH57" s="40"/>
      <c r="AI57" s="532">
        <v>350</v>
      </c>
      <c r="AJ57" s="532"/>
      <c r="AK57" s="307" t="s">
        <v>954</v>
      </c>
      <c r="AL57" s="40"/>
      <c r="AM57" s="365"/>
      <c r="AN57" s="365"/>
      <c r="AO57" s="88"/>
      <c r="AP57" s="41">
        <f t="shared" si="1"/>
        <v>350</v>
      </c>
      <c r="AQ57" s="23"/>
    </row>
    <row r="58" spans="1:43" ht="16.5" customHeight="1">
      <c r="A58" s="14">
        <v>76</v>
      </c>
      <c r="B58" s="14">
        <v>7115</v>
      </c>
      <c r="C58" s="63" t="s">
        <v>282</v>
      </c>
      <c r="D58" s="28"/>
      <c r="E58" s="30"/>
      <c r="F58" s="10"/>
      <c r="G58" s="10"/>
      <c r="H58" s="283"/>
      <c r="I58" s="283"/>
      <c r="J58" s="283"/>
      <c r="K58" s="283"/>
      <c r="L58" s="283"/>
      <c r="M58" s="284"/>
      <c r="N58" s="307"/>
      <c r="O58" s="365"/>
      <c r="P58" s="365"/>
      <c r="Q58" s="365"/>
      <c r="R58" s="365"/>
      <c r="S58" s="307"/>
      <c r="T58" s="307"/>
      <c r="U58" s="307"/>
      <c r="V58" s="307"/>
      <c r="W58" s="307"/>
      <c r="X58" s="365"/>
      <c r="Y58" s="307"/>
      <c r="Z58" s="307"/>
      <c r="AA58" s="307"/>
      <c r="AB58" s="365"/>
      <c r="AC58" s="365"/>
      <c r="AD58" s="365"/>
      <c r="AE58" s="365"/>
      <c r="AF58" s="307"/>
      <c r="AG58" s="365"/>
      <c r="AH58" s="40"/>
      <c r="AI58" s="532">
        <v>400</v>
      </c>
      <c r="AJ58" s="532"/>
      <c r="AK58" s="307" t="s">
        <v>954</v>
      </c>
      <c r="AL58" s="40"/>
      <c r="AM58" s="365"/>
      <c r="AN58" s="365"/>
      <c r="AO58" s="88"/>
      <c r="AP58" s="41">
        <f t="shared" si="1"/>
        <v>400</v>
      </c>
      <c r="AQ58" s="23"/>
    </row>
    <row r="59" spans="1:43" ht="16.5" customHeight="1">
      <c r="A59" s="14">
        <v>76</v>
      </c>
      <c r="B59" s="14">
        <v>7117</v>
      </c>
      <c r="C59" s="63" t="s">
        <v>283</v>
      </c>
      <c r="D59" s="28"/>
      <c r="E59" s="30"/>
      <c r="F59" s="10"/>
      <c r="G59" s="10"/>
      <c r="H59" s="283"/>
      <c r="I59" s="283"/>
      <c r="J59" s="283"/>
      <c r="K59" s="283"/>
      <c r="L59" s="283"/>
      <c r="M59" s="284"/>
      <c r="N59" s="307"/>
      <c r="O59" s="365"/>
      <c r="P59" s="365"/>
      <c r="Q59" s="365"/>
      <c r="R59" s="365"/>
      <c r="S59" s="307"/>
      <c r="T59" s="307"/>
      <c r="U59" s="307"/>
      <c r="V59" s="307"/>
      <c r="W59" s="307"/>
      <c r="X59" s="365"/>
      <c r="Y59" s="307"/>
      <c r="Z59" s="307"/>
      <c r="AA59" s="307"/>
      <c r="AB59" s="365"/>
      <c r="AC59" s="365"/>
      <c r="AD59" s="365"/>
      <c r="AE59" s="365"/>
      <c r="AF59" s="307"/>
      <c r="AG59" s="365"/>
      <c r="AH59" s="40"/>
      <c r="AI59" s="532">
        <v>450</v>
      </c>
      <c r="AJ59" s="532"/>
      <c r="AK59" s="307" t="s">
        <v>954</v>
      </c>
      <c r="AL59" s="40"/>
      <c r="AM59" s="365"/>
      <c r="AN59" s="365"/>
      <c r="AO59" s="88"/>
      <c r="AP59" s="41">
        <f t="shared" si="1"/>
        <v>450</v>
      </c>
      <c r="AQ59" s="23"/>
    </row>
    <row r="60" spans="1:43" ht="16.5" customHeight="1">
      <c r="A60" s="14">
        <v>76</v>
      </c>
      <c r="B60" s="14">
        <v>7119</v>
      </c>
      <c r="C60" s="63" t="s">
        <v>284</v>
      </c>
      <c r="D60" s="304"/>
      <c r="E60" s="32"/>
      <c r="F60" s="305"/>
      <c r="G60" s="305"/>
      <c r="H60" s="25"/>
      <c r="I60" s="25"/>
      <c r="J60" s="25"/>
      <c r="K60" s="25"/>
      <c r="L60" s="25"/>
      <c r="M60" s="54"/>
      <c r="N60" s="307"/>
      <c r="O60" s="365"/>
      <c r="P60" s="365"/>
      <c r="Q60" s="365"/>
      <c r="R60" s="365"/>
      <c r="S60" s="307"/>
      <c r="T60" s="307"/>
      <c r="U60" s="307"/>
      <c r="V60" s="307"/>
      <c r="W60" s="307"/>
      <c r="X60" s="365"/>
      <c r="Y60" s="307"/>
      <c r="Z60" s="307"/>
      <c r="AA60" s="307"/>
      <c r="AB60" s="365"/>
      <c r="AC60" s="365"/>
      <c r="AD60" s="365"/>
      <c r="AE60" s="365"/>
      <c r="AF60" s="307"/>
      <c r="AG60" s="365"/>
      <c r="AH60" s="40"/>
      <c r="AI60" s="532">
        <v>500</v>
      </c>
      <c r="AJ60" s="532"/>
      <c r="AK60" s="307" t="s">
        <v>954</v>
      </c>
      <c r="AL60" s="40"/>
      <c r="AM60" s="365"/>
      <c r="AN60" s="365"/>
      <c r="AO60" s="88"/>
      <c r="AP60" s="41">
        <f t="shared" si="1"/>
        <v>500</v>
      </c>
      <c r="AQ60" s="35"/>
    </row>
    <row r="61" spans="1:43" ht="16.5" customHeight="1">
      <c r="A61" s="205"/>
      <c r="B61" s="205"/>
      <c r="C61" s="262"/>
      <c r="D61" s="10"/>
      <c r="E61" s="30"/>
      <c r="F61" s="10"/>
      <c r="G61" s="10"/>
      <c r="H61" s="283"/>
      <c r="I61" s="283"/>
      <c r="J61" s="283"/>
      <c r="K61" s="283"/>
      <c r="L61" s="283"/>
      <c r="M61" s="283"/>
      <c r="N61" s="10"/>
      <c r="O61" s="283"/>
      <c r="P61" s="283"/>
      <c r="Q61" s="283"/>
      <c r="R61" s="283"/>
      <c r="S61" s="10"/>
      <c r="T61" s="10"/>
      <c r="U61" s="10"/>
      <c r="V61" s="10"/>
      <c r="W61" s="10"/>
      <c r="X61" s="283"/>
      <c r="Y61" s="10"/>
      <c r="Z61" s="10"/>
      <c r="AA61" s="10"/>
      <c r="AB61" s="283"/>
      <c r="AC61" s="283"/>
      <c r="AD61" s="283"/>
      <c r="AE61" s="283"/>
      <c r="AF61" s="10"/>
      <c r="AG61" s="283"/>
      <c r="AH61" s="11"/>
      <c r="AI61" s="255"/>
      <c r="AJ61" s="255"/>
      <c r="AK61" s="10"/>
      <c r="AL61" s="11"/>
      <c r="AM61" s="283"/>
      <c r="AN61" s="283"/>
      <c r="AO61" s="70"/>
      <c r="AP61" s="207"/>
      <c r="AQ61" s="70"/>
    </row>
    <row r="62" ht="16.5" customHeight="1"/>
    <row r="63" ht="16.5" customHeight="1">
      <c r="B63" s="76" t="s">
        <v>1986</v>
      </c>
    </row>
    <row r="64" ht="16.5" customHeight="1"/>
    <row r="65" spans="1:43" ht="16.5" customHeight="1">
      <c r="A65" s="3" t="s">
        <v>345</v>
      </c>
      <c r="B65" s="411"/>
      <c r="C65" s="107" t="s">
        <v>346</v>
      </c>
      <c r="D65" s="108"/>
      <c r="E65" s="2"/>
      <c r="F65" s="2"/>
      <c r="G65" s="2"/>
      <c r="H65" s="2"/>
      <c r="I65" s="2"/>
      <c r="J65" s="2"/>
      <c r="K65" s="2"/>
      <c r="L65" s="2"/>
      <c r="M65" s="2"/>
      <c r="N65" s="2"/>
      <c r="O65" s="2"/>
      <c r="P65" s="5"/>
      <c r="Q65" s="2"/>
      <c r="R65" s="2"/>
      <c r="S65" s="2"/>
      <c r="T65" s="5" t="s">
        <v>347</v>
      </c>
      <c r="U65" s="21"/>
      <c r="V65" s="21"/>
      <c r="W65" s="21"/>
      <c r="X65" s="21"/>
      <c r="Y65" s="21"/>
      <c r="Z65" s="21"/>
      <c r="AA65" s="21"/>
      <c r="AB65" s="21"/>
      <c r="AC65" s="21"/>
      <c r="AD65" s="21"/>
      <c r="AE65" s="21"/>
      <c r="AF65" s="21"/>
      <c r="AG65" s="21"/>
      <c r="AH65" s="21"/>
      <c r="AI65" s="21"/>
      <c r="AJ65" s="21"/>
      <c r="AK65" s="21"/>
      <c r="AL65" s="21"/>
      <c r="AM65" s="21"/>
      <c r="AN65" s="21"/>
      <c r="AO65" s="19"/>
      <c r="AP65" s="78" t="s">
        <v>439</v>
      </c>
      <c r="AQ65" s="78" t="s">
        <v>440</v>
      </c>
    </row>
    <row r="66" spans="1:43" ht="16.5" customHeight="1">
      <c r="A66" s="7" t="s">
        <v>348</v>
      </c>
      <c r="B66" s="8" t="s">
        <v>349</v>
      </c>
      <c r="C66" s="412"/>
      <c r="D66" s="413"/>
      <c r="E66" s="305"/>
      <c r="F66" s="305"/>
      <c r="G66" s="305"/>
      <c r="H66" s="305"/>
      <c r="I66" s="305"/>
      <c r="J66" s="305"/>
      <c r="K66" s="305"/>
      <c r="L66" s="305"/>
      <c r="M66" s="305"/>
      <c r="N66" s="305"/>
      <c r="O66" s="305"/>
      <c r="P66" s="305"/>
      <c r="Q66" s="305"/>
      <c r="R66" s="305"/>
      <c r="S66" s="305"/>
      <c r="T66" s="25"/>
      <c r="U66" s="25"/>
      <c r="V66" s="25"/>
      <c r="W66" s="25"/>
      <c r="X66" s="25"/>
      <c r="Y66" s="25"/>
      <c r="Z66" s="25"/>
      <c r="AA66" s="25"/>
      <c r="AB66" s="25"/>
      <c r="AC66" s="25"/>
      <c r="AD66" s="25"/>
      <c r="AE66" s="25"/>
      <c r="AF66" s="25"/>
      <c r="AG66" s="25"/>
      <c r="AH66" s="25"/>
      <c r="AI66" s="25"/>
      <c r="AJ66" s="25"/>
      <c r="AK66" s="25"/>
      <c r="AL66" s="25"/>
      <c r="AM66" s="25"/>
      <c r="AN66" s="25"/>
      <c r="AO66" s="26"/>
      <c r="AP66" s="79" t="s">
        <v>1248</v>
      </c>
      <c r="AQ66" s="79" t="s">
        <v>1249</v>
      </c>
    </row>
    <row r="67" spans="1:43" ht="16.5" customHeight="1">
      <c r="A67" s="14">
        <v>76</v>
      </c>
      <c r="B67" s="15">
        <v>1112</v>
      </c>
      <c r="C67" s="80" t="s">
        <v>1535</v>
      </c>
      <c r="D67" s="521" t="s">
        <v>441</v>
      </c>
      <c r="E67" s="515"/>
      <c r="F67" s="515"/>
      <c r="G67" s="515"/>
      <c r="H67" s="515"/>
      <c r="I67" s="515"/>
      <c r="J67" s="515"/>
      <c r="K67" s="516"/>
      <c r="L67" s="509" t="s">
        <v>1490</v>
      </c>
      <c r="M67" s="509"/>
      <c r="N67" s="509"/>
      <c r="O67" s="509"/>
      <c r="P67" s="509"/>
      <c r="Q67" s="509"/>
      <c r="R67" s="510"/>
      <c r="S67" s="364" t="s">
        <v>1335</v>
      </c>
      <c r="T67" s="307"/>
      <c r="U67" s="365"/>
      <c r="V67" s="527">
        <f>W6</f>
        <v>6707</v>
      </c>
      <c r="W67" s="527"/>
      <c r="X67" s="527"/>
      <c r="Y67" s="307" t="s">
        <v>1249</v>
      </c>
      <c r="Z67" s="307"/>
      <c r="AA67" s="365"/>
      <c r="AB67" s="365"/>
      <c r="AC67" s="365"/>
      <c r="AD67" s="365"/>
      <c r="AE67" s="365"/>
      <c r="AF67" s="365"/>
      <c r="AG67" s="365"/>
      <c r="AH67" s="365"/>
      <c r="AI67" s="365"/>
      <c r="AJ67" s="365"/>
      <c r="AK67" s="55"/>
      <c r="AL67" s="292"/>
      <c r="AM67" s="21"/>
      <c r="AN67" s="244"/>
      <c r="AO67" s="211"/>
      <c r="AP67" s="41">
        <f>ROUND(V67/$AM$71,0)</f>
        <v>221</v>
      </c>
      <c r="AQ67" s="23" t="s">
        <v>1333</v>
      </c>
    </row>
    <row r="68" spans="1:43" ht="16.5" customHeight="1">
      <c r="A68" s="14">
        <v>76</v>
      </c>
      <c r="B68" s="15">
        <v>1122</v>
      </c>
      <c r="C68" s="80" t="s">
        <v>1536</v>
      </c>
      <c r="D68" s="524"/>
      <c r="E68" s="525"/>
      <c r="F68" s="525"/>
      <c r="G68" s="525"/>
      <c r="H68" s="525"/>
      <c r="I68" s="525"/>
      <c r="J68" s="525"/>
      <c r="K68" s="518"/>
      <c r="L68" s="511"/>
      <c r="M68" s="511"/>
      <c r="N68" s="511"/>
      <c r="O68" s="511"/>
      <c r="P68" s="511"/>
      <c r="Q68" s="511"/>
      <c r="R68" s="512"/>
      <c r="S68" s="364" t="s">
        <v>1336</v>
      </c>
      <c r="T68" s="293"/>
      <c r="U68" s="365"/>
      <c r="V68" s="527">
        <f>W7</f>
        <v>11182</v>
      </c>
      <c r="W68" s="527"/>
      <c r="X68" s="527"/>
      <c r="Y68" s="307" t="s">
        <v>1249</v>
      </c>
      <c r="Z68" s="403"/>
      <c r="AA68" s="403"/>
      <c r="AB68" s="403"/>
      <c r="AC68" s="403"/>
      <c r="AD68" s="403"/>
      <c r="AE68" s="403"/>
      <c r="AF68" s="403"/>
      <c r="AG68" s="403"/>
      <c r="AH68" s="403"/>
      <c r="AI68" s="403"/>
      <c r="AJ68" s="403"/>
      <c r="AK68" s="294"/>
      <c r="AL68" s="534" t="s">
        <v>1492</v>
      </c>
      <c r="AM68" s="535"/>
      <c r="AN68" s="535"/>
      <c r="AO68" s="536"/>
      <c r="AP68" s="41">
        <f>ROUND(V68/$AM$71,0)</f>
        <v>368</v>
      </c>
      <c r="AQ68" s="53"/>
    </row>
    <row r="69" spans="1:43" ht="16.5" customHeight="1">
      <c r="A69" s="14">
        <v>76</v>
      </c>
      <c r="B69" s="15">
        <v>1132</v>
      </c>
      <c r="C69" s="80" t="s">
        <v>1537</v>
      </c>
      <c r="D69" s="524"/>
      <c r="E69" s="525"/>
      <c r="F69" s="525"/>
      <c r="G69" s="525"/>
      <c r="H69" s="525"/>
      <c r="I69" s="525"/>
      <c r="J69" s="525"/>
      <c r="K69" s="518"/>
      <c r="L69" s="511"/>
      <c r="M69" s="511"/>
      <c r="N69" s="511"/>
      <c r="O69" s="511"/>
      <c r="P69" s="511"/>
      <c r="Q69" s="511"/>
      <c r="R69" s="512"/>
      <c r="S69" s="364" t="s">
        <v>1337</v>
      </c>
      <c r="T69" s="307"/>
      <c r="U69" s="365"/>
      <c r="V69" s="527">
        <f>W8</f>
        <v>17900</v>
      </c>
      <c r="W69" s="527"/>
      <c r="X69" s="527"/>
      <c r="Y69" s="307" t="s">
        <v>1249</v>
      </c>
      <c r="Z69" s="365"/>
      <c r="AA69" s="365"/>
      <c r="AB69" s="365"/>
      <c r="AC69" s="365"/>
      <c r="AD69" s="365"/>
      <c r="AE69" s="365"/>
      <c r="AF69" s="365"/>
      <c r="AG69" s="365"/>
      <c r="AH69" s="365"/>
      <c r="AI69" s="365"/>
      <c r="AJ69" s="365"/>
      <c r="AK69" s="55"/>
      <c r="AL69" s="534"/>
      <c r="AM69" s="535"/>
      <c r="AN69" s="535"/>
      <c r="AO69" s="536"/>
      <c r="AP69" s="41">
        <f>ROUND(V69/$AM$71,0)</f>
        <v>589</v>
      </c>
      <c r="AQ69" s="53"/>
    </row>
    <row r="70" spans="1:43" ht="16.5" customHeight="1">
      <c r="A70" s="14">
        <v>76</v>
      </c>
      <c r="B70" s="15">
        <v>1142</v>
      </c>
      <c r="C70" s="80" t="s">
        <v>1538</v>
      </c>
      <c r="D70" s="524"/>
      <c r="E70" s="525"/>
      <c r="F70" s="525"/>
      <c r="G70" s="525"/>
      <c r="H70" s="525"/>
      <c r="I70" s="525"/>
      <c r="J70" s="525"/>
      <c r="K70" s="518"/>
      <c r="L70" s="511"/>
      <c r="M70" s="511"/>
      <c r="N70" s="511"/>
      <c r="O70" s="511"/>
      <c r="P70" s="511"/>
      <c r="Q70" s="511"/>
      <c r="R70" s="512"/>
      <c r="S70" s="364" t="s">
        <v>1338</v>
      </c>
      <c r="T70" s="414"/>
      <c r="U70" s="365"/>
      <c r="V70" s="527">
        <f>W9</f>
        <v>22375</v>
      </c>
      <c r="W70" s="527"/>
      <c r="X70" s="527"/>
      <c r="Y70" s="307" t="s">
        <v>1249</v>
      </c>
      <c r="Z70" s="365"/>
      <c r="AA70" s="365"/>
      <c r="AB70" s="365"/>
      <c r="AC70" s="365"/>
      <c r="AD70" s="365"/>
      <c r="AE70" s="365"/>
      <c r="AF70" s="365"/>
      <c r="AG70" s="365"/>
      <c r="AH70" s="365"/>
      <c r="AI70" s="365"/>
      <c r="AJ70" s="365"/>
      <c r="AK70" s="55"/>
      <c r="AL70" s="419"/>
      <c r="AM70" s="420"/>
      <c r="AN70" s="420"/>
      <c r="AO70" s="421"/>
      <c r="AP70" s="41">
        <f>ROUND(V70/$AM$71,0)</f>
        <v>736</v>
      </c>
      <c r="AQ70" s="53"/>
    </row>
    <row r="71" spans="1:43" ht="16.5" customHeight="1">
      <c r="A71" s="14">
        <v>76</v>
      </c>
      <c r="B71" s="15">
        <v>1152</v>
      </c>
      <c r="C71" s="80" t="s">
        <v>1539</v>
      </c>
      <c r="D71" s="524"/>
      <c r="E71" s="525"/>
      <c r="F71" s="525"/>
      <c r="G71" s="525"/>
      <c r="H71" s="525"/>
      <c r="I71" s="525"/>
      <c r="J71" s="525"/>
      <c r="K71" s="518"/>
      <c r="L71" s="513"/>
      <c r="M71" s="513"/>
      <c r="N71" s="513"/>
      <c r="O71" s="513"/>
      <c r="P71" s="513"/>
      <c r="Q71" s="513"/>
      <c r="R71" s="514"/>
      <c r="S71" s="364" t="s">
        <v>1339</v>
      </c>
      <c r="T71" s="307"/>
      <c r="U71" s="365"/>
      <c r="V71" s="527">
        <f>W10</f>
        <v>26850</v>
      </c>
      <c r="W71" s="527"/>
      <c r="X71" s="527"/>
      <c r="Y71" s="307" t="s">
        <v>1249</v>
      </c>
      <c r="Z71" s="365"/>
      <c r="AA71" s="365"/>
      <c r="AB71" s="365"/>
      <c r="AC71" s="365"/>
      <c r="AD71" s="365"/>
      <c r="AE71" s="365"/>
      <c r="AF71" s="365"/>
      <c r="AG71" s="365"/>
      <c r="AH71" s="365"/>
      <c r="AI71" s="365"/>
      <c r="AJ71" s="365"/>
      <c r="AK71" s="55"/>
      <c r="AL71" s="57" t="s">
        <v>442</v>
      </c>
      <c r="AM71" s="538">
        <v>30.4</v>
      </c>
      <c r="AN71" s="538"/>
      <c r="AO71" s="378" t="s">
        <v>2049</v>
      </c>
      <c r="AP71" s="41">
        <f>ROUND(V71/$AM$71,0)</f>
        <v>883</v>
      </c>
      <c r="AQ71" s="53"/>
    </row>
    <row r="72" spans="1:43" ht="16.5" customHeight="1">
      <c r="A72" s="14">
        <v>76</v>
      </c>
      <c r="B72" s="15">
        <v>1212</v>
      </c>
      <c r="C72" s="80" t="s">
        <v>1540</v>
      </c>
      <c r="D72" s="524"/>
      <c r="E72" s="525"/>
      <c r="F72" s="525"/>
      <c r="G72" s="525"/>
      <c r="H72" s="525"/>
      <c r="I72" s="525"/>
      <c r="J72" s="525"/>
      <c r="K72" s="518"/>
      <c r="L72" s="509" t="s">
        <v>443</v>
      </c>
      <c r="M72" s="515"/>
      <c r="N72" s="515"/>
      <c r="O72" s="515"/>
      <c r="P72" s="515"/>
      <c r="Q72" s="515"/>
      <c r="R72" s="516"/>
      <c r="S72" s="43" t="s">
        <v>1335</v>
      </c>
      <c r="T72" s="2"/>
      <c r="U72" s="21"/>
      <c r="V72" s="21"/>
      <c r="W72" s="21"/>
      <c r="X72" s="21"/>
      <c r="Y72" s="21"/>
      <c r="Z72" s="21"/>
      <c r="AA72" s="21"/>
      <c r="AB72" s="89"/>
      <c r="AC72" s="21"/>
      <c r="AD72" s="21"/>
      <c r="AE72" s="21"/>
      <c r="AF72" s="21"/>
      <c r="AG72" s="21"/>
      <c r="AH72" s="21"/>
      <c r="AI72" s="21"/>
      <c r="AJ72" s="21"/>
      <c r="AK72" s="89"/>
      <c r="AL72" s="174"/>
      <c r="AM72" s="283"/>
      <c r="AN72" s="91"/>
      <c r="AO72" s="199"/>
      <c r="AP72" s="41">
        <f>ROUND(W73/$AM$71,0)</f>
        <v>307</v>
      </c>
      <c r="AQ72" s="23"/>
    </row>
    <row r="73" spans="1:43" ht="16.5" customHeight="1">
      <c r="A73" s="14">
        <v>76</v>
      </c>
      <c r="B73" s="15">
        <v>1214</v>
      </c>
      <c r="C73" s="80" t="s">
        <v>1541</v>
      </c>
      <c r="D73" s="524"/>
      <c r="E73" s="525"/>
      <c r="F73" s="525"/>
      <c r="G73" s="525"/>
      <c r="H73" s="525"/>
      <c r="I73" s="525"/>
      <c r="J73" s="525"/>
      <c r="K73" s="518"/>
      <c r="L73" s="517"/>
      <c r="M73" s="517"/>
      <c r="N73" s="517"/>
      <c r="O73" s="517"/>
      <c r="P73" s="517"/>
      <c r="Q73" s="517"/>
      <c r="R73" s="518"/>
      <c r="S73" s="304"/>
      <c r="T73" s="305"/>
      <c r="U73" s="25"/>
      <c r="V73" s="25"/>
      <c r="W73" s="528">
        <f>W12</f>
        <v>9323</v>
      </c>
      <c r="X73" s="528"/>
      <c r="Y73" s="528"/>
      <c r="Z73" s="305" t="s">
        <v>1249</v>
      </c>
      <c r="AA73" s="25"/>
      <c r="AB73" s="54"/>
      <c r="AC73" s="365" t="s">
        <v>1006</v>
      </c>
      <c r="AD73" s="365"/>
      <c r="AE73" s="365"/>
      <c r="AF73" s="365"/>
      <c r="AG73" s="365"/>
      <c r="AH73" s="365"/>
      <c r="AI73" s="365" t="s">
        <v>423</v>
      </c>
      <c r="AJ73" s="530">
        <f>$AJ$12</f>
        <v>0.98</v>
      </c>
      <c r="AK73" s="530"/>
      <c r="AL73" s="174"/>
      <c r="AM73" s="283"/>
      <c r="AN73" s="91"/>
      <c r="AO73" s="199"/>
      <c r="AP73" s="41">
        <f>ROUND(ROUND(W73*AJ73,0)/$AM$71,0)</f>
        <v>301</v>
      </c>
      <c r="AQ73" s="53"/>
    </row>
    <row r="74" spans="1:43" ht="16.5" customHeight="1">
      <c r="A74" s="14">
        <v>76</v>
      </c>
      <c r="B74" s="15">
        <v>1222</v>
      </c>
      <c r="C74" s="80" t="s">
        <v>1542</v>
      </c>
      <c r="D74" s="524"/>
      <c r="E74" s="525"/>
      <c r="F74" s="525"/>
      <c r="G74" s="525"/>
      <c r="H74" s="525"/>
      <c r="I74" s="525"/>
      <c r="J74" s="525"/>
      <c r="K74" s="518"/>
      <c r="L74" s="517"/>
      <c r="M74" s="517"/>
      <c r="N74" s="517"/>
      <c r="O74" s="517"/>
      <c r="P74" s="517"/>
      <c r="Q74" s="517"/>
      <c r="R74" s="518"/>
      <c r="S74" s="43" t="s">
        <v>1336</v>
      </c>
      <c r="T74" s="5"/>
      <c r="U74" s="21"/>
      <c r="V74" s="21"/>
      <c r="W74" s="21"/>
      <c r="X74" s="21"/>
      <c r="Y74" s="84"/>
      <c r="Z74" s="84"/>
      <c r="AA74" s="84"/>
      <c r="AB74" s="211"/>
      <c r="AC74" s="92"/>
      <c r="AD74" s="92"/>
      <c r="AE74" s="92"/>
      <c r="AF74" s="92"/>
      <c r="AG74" s="92"/>
      <c r="AH74" s="92"/>
      <c r="AI74" s="92"/>
      <c r="AJ74" s="92"/>
      <c r="AK74" s="199"/>
      <c r="AL74" s="534"/>
      <c r="AM74" s="535"/>
      <c r="AN74" s="535"/>
      <c r="AO74" s="536"/>
      <c r="AP74" s="41">
        <f>ROUND(W75/$AM$71,0)</f>
        <v>460</v>
      </c>
      <c r="AQ74" s="53"/>
    </row>
    <row r="75" spans="1:43" ht="16.5" customHeight="1">
      <c r="A75" s="14">
        <v>76</v>
      </c>
      <c r="B75" s="15">
        <v>1224</v>
      </c>
      <c r="C75" s="80" t="s">
        <v>1543</v>
      </c>
      <c r="D75" s="524"/>
      <c r="E75" s="525"/>
      <c r="F75" s="525"/>
      <c r="G75" s="525"/>
      <c r="H75" s="525"/>
      <c r="I75" s="525"/>
      <c r="J75" s="525"/>
      <c r="K75" s="518"/>
      <c r="L75" s="517"/>
      <c r="M75" s="517"/>
      <c r="N75" s="517"/>
      <c r="O75" s="517"/>
      <c r="P75" s="517"/>
      <c r="Q75" s="517"/>
      <c r="R75" s="518"/>
      <c r="S75" s="304"/>
      <c r="T75" s="33"/>
      <c r="U75" s="25"/>
      <c r="V75" s="25"/>
      <c r="W75" s="528">
        <f>W14</f>
        <v>13999</v>
      </c>
      <c r="X75" s="528"/>
      <c r="Y75" s="528"/>
      <c r="Z75" s="305" t="s">
        <v>1249</v>
      </c>
      <c r="AA75" s="25"/>
      <c r="AB75" s="54"/>
      <c r="AC75" s="365" t="s">
        <v>1006</v>
      </c>
      <c r="AD75" s="365"/>
      <c r="AE75" s="365"/>
      <c r="AF75" s="365"/>
      <c r="AG75" s="365"/>
      <c r="AH75" s="365"/>
      <c r="AI75" s="365" t="s">
        <v>423</v>
      </c>
      <c r="AJ75" s="530">
        <f>$AJ$12</f>
        <v>0.98</v>
      </c>
      <c r="AK75" s="530"/>
      <c r="AL75" s="534"/>
      <c r="AM75" s="535"/>
      <c r="AN75" s="535"/>
      <c r="AO75" s="536"/>
      <c r="AP75" s="41">
        <f>ROUND(ROUND(W75*AJ75,0)/$AM$71,0)</f>
        <v>451</v>
      </c>
      <c r="AQ75" s="53"/>
    </row>
    <row r="76" spans="1:43" ht="16.5" customHeight="1">
      <c r="A76" s="14">
        <v>76</v>
      </c>
      <c r="B76" s="15">
        <v>1232</v>
      </c>
      <c r="C76" s="80" t="s">
        <v>1544</v>
      </c>
      <c r="D76" s="524"/>
      <c r="E76" s="525"/>
      <c r="F76" s="525"/>
      <c r="G76" s="525"/>
      <c r="H76" s="525"/>
      <c r="I76" s="525"/>
      <c r="J76" s="525"/>
      <c r="K76" s="518"/>
      <c r="L76" s="517"/>
      <c r="M76" s="517"/>
      <c r="N76" s="517"/>
      <c r="O76" s="517"/>
      <c r="P76" s="517"/>
      <c r="Q76" s="517"/>
      <c r="R76" s="518"/>
      <c r="S76" s="43" t="s">
        <v>1337</v>
      </c>
      <c r="T76" s="5"/>
      <c r="U76" s="21"/>
      <c r="V76" s="21"/>
      <c r="W76" s="21"/>
      <c r="X76" s="21"/>
      <c r="Y76" s="21"/>
      <c r="Z76" s="21"/>
      <c r="AA76" s="21"/>
      <c r="AB76" s="89"/>
      <c r="AC76" s="283"/>
      <c r="AD76" s="283"/>
      <c r="AE76" s="283"/>
      <c r="AF76" s="283"/>
      <c r="AG76" s="283"/>
      <c r="AH76" s="283"/>
      <c r="AI76" s="283"/>
      <c r="AJ76" s="283"/>
      <c r="AK76" s="284"/>
      <c r="AL76" s="422"/>
      <c r="AM76" s="423"/>
      <c r="AN76" s="423"/>
      <c r="AO76" s="424"/>
      <c r="AP76" s="41">
        <f>ROUND(W77/$AM$71,0)</f>
        <v>685</v>
      </c>
      <c r="AQ76" s="53"/>
    </row>
    <row r="77" spans="1:43" ht="16.5" customHeight="1">
      <c r="A77" s="14">
        <v>76</v>
      </c>
      <c r="B77" s="15">
        <v>1234</v>
      </c>
      <c r="C77" s="80" t="s">
        <v>1545</v>
      </c>
      <c r="D77" s="524"/>
      <c r="E77" s="525"/>
      <c r="F77" s="525"/>
      <c r="G77" s="525"/>
      <c r="H77" s="525"/>
      <c r="I77" s="525"/>
      <c r="J77" s="525"/>
      <c r="K77" s="518"/>
      <c r="L77" s="517"/>
      <c r="M77" s="517"/>
      <c r="N77" s="517"/>
      <c r="O77" s="517"/>
      <c r="P77" s="517"/>
      <c r="Q77" s="517"/>
      <c r="R77" s="518"/>
      <c r="S77" s="176"/>
      <c r="T77" s="33"/>
      <c r="U77" s="25"/>
      <c r="V77" s="25"/>
      <c r="W77" s="528">
        <f>W16</f>
        <v>20838</v>
      </c>
      <c r="X77" s="528"/>
      <c r="Y77" s="528"/>
      <c r="Z77" s="305" t="s">
        <v>1249</v>
      </c>
      <c r="AA77" s="25"/>
      <c r="AB77" s="54"/>
      <c r="AC77" s="365" t="s">
        <v>1006</v>
      </c>
      <c r="AD77" s="365"/>
      <c r="AE77" s="365"/>
      <c r="AF77" s="365"/>
      <c r="AG77" s="365"/>
      <c r="AH77" s="365"/>
      <c r="AI77" s="365" t="s">
        <v>423</v>
      </c>
      <c r="AJ77" s="530">
        <f>$AJ$12</f>
        <v>0.98</v>
      </c>
      <c r="AK77" s="530"/>
      <c r="AL77" s="422"/>
      <c r="AM77" s="423"/>
      <c r="AN77" s="423"/>
      <c r="AO77" s="424"/>
      <c r="AP77" s="41">
        <f>ROUND(ROUND(W77*AJ77,0)/$AM$71,0)</f>
        <v>672</v>
      </c>
      <c r="AQ77" s="53"/>
    </row>
    <row r="78" spans="1:43" ht="16.5" customHeight="1">
      <c r="A78" s="14">
        <v>76</v>
      </c>
      <c r="B78" s="15">
        <v>1242</v>
      </c>
      <c r="C78" s="80" t="s">
        <v>1546</v>
      </c>
      <c r="D78" s="524"/>
      <c r="E78" s="525"/>
      <c r="F78" s="525"/>
      <c r="G78" s="525"/>
      <c r="H78" s="525"/>
      <c r="I78" s="525"/>
      <c r="J78" s="525"/>
      <c r="K78" s="518"/>
      <c r="L78" s="517"/>
      <c r="M78" s="517"/>
      <c r="N78" s="517"/>
      <c r="O78" s="517"/>
      <c r="P78" s="517"/>
      <c r="Q78" s="517"/>
      <c r="R78" s="518"/>
      <c r="S78" s="43" t="s">
        <v>1338</v>
      </c>
      <c r="T78" s="5"/>
      <c r="U78" s="21"/>
      <c r="V78" s="21"/>
      <c r="W78" s="21"/>
      <c r="X78" s="21"/>
      <c r="Y78" s="21"/>
      <c r="Z78" s="21"/>
      <c r="AA78" s="21"/>
      <c r="AB78" s="89"/>
      <c r="AC78" s="365"/>
      <c r="AD78" s="365"/>
      <c r="AE78" s="365"/>
      <c r="AF78" s="365"/>
      <c r="AG78" s="365"/>
      <c r="AH78" s="365"/>
      <c r="AI78" s="365"/>
      <c r="AJ78" s="365"/>
      <c r="AK78" s="55"/>
      <c r="AL78" s="419"/>
      <c r="AM78" s="420"/>
      <c r="AN78" s="420"/>
      <c r="AO78" s="421"/>
      <c r="AP78" s="41">
        <f>ROUND(W79/$AM$71,0)</f>
        <v>837</v>
      </c>
      <c r="AQ78" s="53"/>
    </row>
    <row r="79" spans="1:43" ht="16.5" customHeight="1">
      <c r="A79" s="14">
        <v>76</v>
      </c>
      <c r="B79" s="15">
        <v>1244</v>
      </c>
      <c r="C79" s="80" t="s">
        <v>1547</v>
      </c>
      <c r="D79" s="524"/>
      <c r="E79" s="525"/>
      <c r="F79" s="525"/>
      <c r="G79" s="525"/>
      <c r="H79" s="525"/>
      <c r="I79" s="525"/>
      <c r="J79" s="525"/>
      <c r="K79" s="518"/>
      <c r="L79" s="517"/>
      <c r="M79" s="517"/>
      <c r="N79" s="517"/>
      <c r="O79" s="517"/>
      <c r="P79" s="517"/>
      <c r="Q79" s="517"/>
      <c r="R79" s="518"/>
      <c r="S79" s="176"/>
      <c r="T79" s="33"/>
      <c r="U79" s="25"/>
      <c r="V79" s="25"/>
      <c r="W79" s="528">
        <f>W18</f>
        <v>25454</v>
      </c>
      <c r="X79" s="528"/>
      <c r="Y79" s="528"/>
      <c r="Z79" s="305" t="s">
        <v>1249</v>
      </c>
      <c r="AA79" s="25"/>
      <c r="AB79" s="54"/>
      <c r="AC79" s="365" t="s">
        <v>1006</v>
      </c>
      <c r="AD79" s="365"/>
      <c r="AE79" s="365"/>
      <c r="AF79" s="365"/>
      <c r="AG79" s="365"/>
      <c r="AH79" s="365"/>
      <c r="AI79" s="365" t="s">
        <v>423</v>
      </c>
      <c r="AJ79" s="530">
        <f>$AJ$12</f>
        <v>0.98</v>
      </c>
      <c r="AK79" s="530"/>
      <c r="AL79" s="57"/>
      <c r="AM79" s="359"/>
      <c r="AN79" s="425"/>
      <c r="AO79" s="378"/>
      <c r="AP79" s="41">
        <f>ROUND(ROUND(W79*AJ79,0)/$AM$71,0)</f>
        <v>821</v>
      </c>
      <c r="AQ79" s="53"/>
    </row>
    <row r="80" spans="1:43" ht="16.5" customHeight="1">
      <c r="A80" s="14">
        <v>76</v>
      </c>
      <c r="B80" s="15">
        <v>1252</v>
      </c>
      <c r="C80" s="80" t="s">
        <v>1548</v>
      </c>
      <c r="D80" s="524"/>
      <c r="E80" s="525"/>
      <c r="F80" s="525"/>
      <c r="G80" s="525"/>
      <c r="H80" s="525"/>
      <c r="I80" s="525"/>
      <c r="J80" s="525"/>
      <c r="K80" s="518"/>
      <c r="L80" s="517"/>
      <c r="M80" s="517"/>
      <c r="N80" s="517"/>
      <c r="O80" s="517"/>
      <c r="P80" s="517"/>
      <c r="Q80" s="517"/>
      <c r="R80" s="518"/>
      <c r="S80" s="43" t="s">
        <v>1339</v>
      </c>
      <c r="T80" s="5"/>
      <c r="U80" s="21"/>
      <c r="V80" s="21"/>
      <c r="W80" s="21"/>
      <c r="X80" s="21"/>
      <c r="Y80" s="21"/>
      <c r="Z80" s="21"/>
      <c r="AA80" s="21"/>
      <c r="AB80" s="89"/>
      <c r="AC80" s="283"/>
      <c r="AD80" s="283"/>
      <c r="AE80" s="283"/>
      <c r="AF80" s="283"/>
      <c r="AG80" s="283"/>
      <c r="AH80" s="283"/>
      <c r="AI80" s="283"/>
      <c r="AJ80" s="283"/>
      <c r="AK80" s="284"/>
      <c r="AL80" s="57"/>
      <c r="AM80" s="283"/>
      <c r="AN80" s="92"/>
      <c r="AO80" s="295"/>
      <c r="AP80" s="41">
        <f>ROUND(W81/$AM$71,0)</f>
        <v>1007</v>
      </c>
      <c r="AQ80" s="53"/>
    </row>
    <row r="81" spans="1:43" ht="16.5" customHeight="1">
      <c r="A81" s="14">
        <v>76</v>
      </c>
      <c r="B81" s="15">
        <v>1254</v>
      </c>
      <c r="C81" s="80" t="s">
        <v>1549</v>
      </c>
      <c r="D81" s="526"/>
      <c r="E81" s="519"/>
      <c r="F81" s="519"/>
      <c r="G81" s="519"/>
      <c r="H81" s="519"/>
      <c r="I81" s="519"/>
      <c r="J81" s="519"/>
      <c r="K81" s="520"/>
      <c r="L81" s="519"/>
      <c r="M81" s="519"/>
      <c r="N81" s="519"/>
      <c r="O81" s="519"/>
      <c r="P81" s="519"/>
      <c r="Q81" s="519"/>
      <c r="R81" s="520"/>
      <c r="S81" s="57"/>
      <c r="T81" s="12"/>
      <c r="U81" s="283"/>
      <c r="V81" s="283"/>
      <c r="W81" s="537">
        <f aca="true" t="shared" si="2" ref="W81:W86">W20</f>
        <v>30623</v>
      </c>
      <c r="X81" s="537"/>
      <c r="Y81" s="537"/>
      <c r="Z81" s="10" t="s">
        <v>1249</v>
      </c>
      <c r="AA81" s="283"/>
      <c r="AB81" s="284"/>
      <c r="AC81" s="21" t="s">
        <v>1006</v>
      </c>
      <c r="AD81" s="21"/>
      <c r="AE81" s="21"/>
      <c r="AF81" s="21"/>
      <c r="AG81" s="21"/>
      <c r="AH81" s="21"/>
      <c r="AI81" s="21" t="s">
        <v>423</v>
      </c>
      <c r="AJ81" s="530">
        <f>$AJ$12</f>
        <v>0.98</v>
      </c>
      <c r="AK81" s="530"/>
      <c r="AL81" s="57"/>
      <c r="AM81" s="283"/>
      <c r="AN81" s="92"/>
      <c r="AO81" s="295"/>
      <c r="AP81" s="41">
        <f>ROUND(ROUND(W81*AJ81,0)/$AM$71,0)</f>
        <v>987</v>
      </c>
      <c r="AQ81" s="53"/>
    </row>
    <row r="82" spans="1:43" ht="16.5" customHeight="1">
      <c r="A82" s="14">
        <v>76</v>
      </c>
      <c r="B82" s="15">
        <v>2112</v>
      </c>
      <c r="C82" s="80" t="s">
        <v>1550</v>
      </c>
      <c r="D82" s="521" t="s">
        <v>424</v>
      </c>
      <c r="E82" s="509"/>
      <c r="F82" s="509"/>
      <c r="G82" s="509"/>
      <c r="H82" s="509"/>
      <c r="I82" s="509"/>
      <c r="J82" s="509"/>
      <c r="K82" s="509"/>
      <c r="L82" s="509"/>
      <c r="M82" s="509"/>
      <c r="N82" s="509"/>
      <c r="O82" s="509"/>
      <c r="P82" s="509"/>
      <c r="Q82" s="509"/>
      <c r="R82" s="510"/>
      <c r="S82" s="364" t="s">
        <v>1335</v>
      </c>
      <c r="T82" s="365"/>
      <c r="U82" s="307"/>
      <c r="V82" s="307"/>
      <c r="W82" s="527">
        <f t="shared" si="2"/>
        <v>6707</v>
      </c>
      <c r="X82" s="527"/>
      <c r="Y82" s="527"/>
      <c r="Z82" s="307" t="s">
        <v>1249</v>
      </c>
      <c r="AA82" s="365"/>
      <c r="AB82" s="414"/>
      <c r="AC82" s="21"/>
      <c r="AD82" s="21"/>
      <c r="AE82" s="21"/>
      <c r="AF82" s="21"/>
      <c r="AG82" s="21"/>
      <c r="AH82" s="21"/>
      <c r="AI82" s="21"/>
      <c r="AJ82" s="296"/>
      <c r="AK82" s="297"/>
      <c r="AL82" s="283"/>
      <c r="AM82" s="283"/>
      <c r="AN82" s="92"/>
      <c r="AO82" s="177"/>
      <c r="AP82" s="41">
        <f>ROUND(W82/$AM$71,0)</f>
        <v>221</v>
      </c>
      <c r="AQ82" s="53"/>
    </row>
    <row r="83" spans="1:43" ht="16.5" customHeight="1">
      <c r="A83" s="14">
        <v>76</v>
      </c>
      <c r="B83" s="15">
        <v>2122</v>
      </c>
      <c r="C83" s="80" t="s">
        <v>1551</v>
      </c>
      <c r="D83" s="522"/>
      <c r="E83" s="511"/>
      <c r="F83" s="511"/>
      <c r="G83" s="511"/>
      <c r="H83" s="511"/>
      <c r="I83" s="511"/>
      <c r="J83" s="511"/>
      <c r="K83" s="511"/>
      <c r="L83" s="511"/>
      <c r="M83" s="511"/>
      <c r="N83" s="511"/>
      <c r="O83" s="511"/>
      <c r="P83" s="511"/>
      <c r="Q83" s="511"/>
      <c r="R83" s="512"/>
      <c r="S83" s="364" t="s">
        <v>1336</v>
      </c>
      <c r="T83" s="403"/>
      <c r="U83" s="403"/>
      <c r="V83" s="403"/>
      <c r="W83" s="527">
        <f t="shared" si="2"/>
        <v>11182</v>
      </c>
      <c r="X83" s="527"/>
      <c r="Y83" s="527"/>
      <c r="Z83" s="307" t="s">
        <v>1249</v>
      </c>
      <c r="AA83" s="403"/>
      <c r="AB83" s="414"/>
      <c r="AC83" s="21"/>
      <c r="AD83" s="21"/>
      <c r="AE83" s="21"/>
      <c r="AF83" s="21"/>
      <c r="AG83" s="21"/>
      <c r="AH83" s="21"/>
      <c r="AI83" s="21"/>
      <c r="AJ83" s="296"/>
      <c r="AK83" s="297"/>
      <c r="AL83" s="283"/>
      <c r="AM83" s="283"/>
      <c r="AN83" s="92"/>
      <c r="AO83" s="177"/>
      <c r="AP83" s="41">
        <f>ROUND(W83/$AM$71,0)</f>
        <v>368</v>
      </c>
      <c r="AQ83" s="53"/>
    </row>
    <row r="84" spans="1:43" ht="16.5" customHeight="1">
      <c r="A84" s="14">
        <v>76</v>
      </c>
      <c r="B84" s="15">
        <v>2132</v>
      </c>
      <c r="C84" s="80" t="s">
        <v>1552</v>
      </c>
      <c r="D84" s="522"/>
      <c r="E84" s="511"/>
      <c r="F84" s="511"/>
      <c r="G84" s="511"/>
      <c r="H84" s="511"/>
      <c r="I84" s="511"/>
      <c r="J84" s="511"/>
      <c r="K84" s="511"/>
      <c r="L84" s="511"/>
      <c r="M84" s="511"/>
      <c r="N84" s="511"/>
      <c r="O84" s="511"/>
      <c r="P84" s="511"/>
      <c r="Q84" s="511"/>
      <c r="R84" s="512"/>
      <c r="S84" s="364" t="s">
        <v>1337</v>
      </c>
      <c r="T84" s="365"/>
      <c r="U84" s="365"/>
      <c r="V84" s="365"/>
      <c r="W84" s="527">
        <f t="shared" si="2"/>
        <v>17900</v>
      </c>
      <c r="X84" s="527"/>
      <c r="Y84" s="527"/>
      <c r="Z84" s="307" t="s">
        <v>1249</v>
      </c>
      <c r="AA84" s="365"/>
      <c r="AB84" s="414"/>
      <c r="AC84" s="21"/>
      <c r="AD84" s="21"/>
      <c r="AE84" s="21"/>
      <c r="AF84" s="21"/>
      <c r="AG84" s="21"/>
      <c r="AH84" s="21"/>
      <c r="AI84" s="21"/>
      <c r="AJ84" s="296"/>
      <c r="AK84" s="297"/>
      <c r="AL84" s="283"/>
      <c r="AM84" s="283"/>
      <c r="AN84" s="92"/>
      <c r="AO84" s="177"/>
      <c r="AP84" s="41">
        <f>ROUND(W84/$AM$71,0)</f>
        <v>589</v>
      </c>
      <c r="AQ84" s="53"/>
    </row>
    <row r="85" spans="1:43" ht="16.5" customHeight="1">
      <c r="A85" s="14">
        <v>76</v>
      </c>
      <c r="B85" s="15">
        <v>2142</v>
      </c>
      <c r="C85" s="80" t="s">
        <v>1553</v>
      </c>
      <c r="D85" s="522"/>
      <c r="E85" s="511"/>
      <c r="F85" s="511"/>
      <c r="G85" s="511"/>
      <c r="H85" s="511"/>
      <c r="I85" s="511"/>
      <c r="J85" s="511"/>
      <c r="K85" s="511"/>
      <c r="L85" s="511"/>
      <c r="M85" s="511"/>
      <c r="N85" s="511"/>
      <c r="O85" s="511"/>
      <c r="P85" s="511"/>
      <c r="Q85" s="511"/>
      <c r="R85" s="512"/>
      <c r="S85" s="364" t="s">
        <v>1338</v>
      </c>
      <c r="T85" s="365"/>
      <c r="U85" s="365"/>
      <c r="V85" s="365"/>
      <c r="W85" s="527">
        <f t="shared" si="2"/>
        <v>22375</v>
      </c>
      <c r="X85" s="527"/>
      <c r="Y85" s="527"/>
      <c r="Z85" s="307" t="s">
        <v>1249</v>
      </c>
      <c r="AA85" s="365"/>
      <c r="AB85" s="414"/>
      <c r="AC85" s="21"/>
      <c r="AD85" s="21"/>
      <c r="AE85" s="21"/>
      <c r="AF85" s="21"/>
      <c r="AG85" s="21"/>
      <c r="AH85" s="21"/>
      <c r="AI85" s="21"/>
      <c r="AJ85" s="296"/>
      <c r="AK85" s="297"/>
      <c r="AL85" s="283"/>
      <c r="AM85" s="283"/>
      <c r="AN85" s="92"/>
      <c r="AO85" s="177"/>
      <c r="AP85" s="41">
        <f>ROUND(W85/$AM$71,0)</f>
        <v>736</v>
      </c>
      <c r="AQ85" s="53"/>
    </row>
    <row r="86" spans="1:43" ht="16.5" customHeight="1">
      <c r="A86" s="14">
        <v>76</v>
      </c>
      <c r="B86" s="15">
        <v>2152</v>
      </c>
      <c r="C86" s="80" t="s">
        <v>1554</v>
      </c>
      <c r="D86" s="523"/>
      <c r="E86" s="513"/>
      <c r="F86" s="513"/>
      <c r="G86" s="513"/>
      <c r="H86" s="513"/>
      <c r="I86" s="513"/>
      <c r="J86" s="513"/>
      <c r="K86" s="513"/>
      <c r="L86" s="513"/>
      <c r="M86" s="513"/>
      <c r="N86" s="513"/>
      <c r="O86" s="513"/>
      <c r="P86" s="513"/>
      <c r="Q86" s="513"/>
      <c r="R86" s="514"/>
      <c r="S86" s="364" t="s">
        <v>1339</v>
      </c>
      <c r="T86" s="365"/>
      <c r="U86" s="365"/>
      <c r="V86" s="365"/>
      <c r="W86" s="527">
        <f t="shared" si="2"/>
        <v>26850</v>
      </c>
      <c r="X86" s="527"/>
      <c r="Y86" s="527"/>
      <c r="Z86" s="307" t="s">
        <v>1249</v>
      </c>
      <c r="AA86" s="365"/>
      <c r="AB86" s="414"/>
      <c r="AC86" s="21"/>
      <c r="AD86" s="21"/>
      <c r="AE86" s="21"/>
      <c r="AF86" s="21"/>
      <c r="AG86" s="21"/>
      <c r="AH86" s="21"/>
      <c r="AI86" s="21"/>
      <c r="AJ86" s="296"/>
      <c r="AK86" s="297"/>
      <c r="AL86" s="44"/>
      <c r="AM86" s="25"/>
      <c r="AN86" s="93"/>
      <c r="AO86" s="298"/>
      <c r="AP86" s="41">
        <f>ROUND(W86/$AM$71,0)</f>
        <v>883</v>
      </c>
      <c r="AQ86" s="53"/>
    </row>
    <row r="87" spans="1:43" ht="16.5" customHeight="1">
      <c r="A87" s="14">
        <v>76</v>
      </c>
      <c r="B87" s="14">
        <v>8001</v>
      </c>
      <c r="C87" s="63" t="s">
        <v>444</v>
      </c>
      <c r="D87" s="288"/>
      <c r="E87" s="307" t="s">
        <v>1007</v>
      </c>
      <c r="F87" s="307"/>
      <c r="G87" s="307"/>
      <c r="H87" s="307"/>
      <c r="I87" s="307"/>
      <c r="J87" s="307"/>
      <c r="K87" s="307"/>
      <c r="L87" s="307"/>
      <c r="M87" s="307"/>
      <c r="N87" s="307"/>
      <c r="O87" s="307"/>
      <c r="P87" s="307"/>
      <c r="Q87" s="307"/>
      <c r="R87" s="38"/>
      <c r="S87" s="38"/>
      <c r="T87" s="307"/>
      <c r="U87" s="307"/>
      <c r="V87" s="38"/>
      <c r="W87" s="307"/>
      <c r="X87" s="307"/>
      <c r="Y87" s="38"/>
      <c r="Z87" s="307"/>
      <c r="AA87" s="38"/>
      <c r="AB87" s="38"/>
      <c r="AC87" s="38"/>
      <c r="AD87" s="307"/>
      <c r="AE87" s="307"/>
      <c r="AF87" s="40" t="s">
        <v>1008</v>
      </c>
      <c r="AG87" s="533">
        <v>0.15</v>
      </c>
      <c r="AH87" s="533"/>
      <c r="AI87" s="356"/>
      <c r="AJ87" s="38" t="s">
        <v>445</v>
      </c>
      <c r="AK87" s="307"/>
      <c r="AL87" s="305"/>
      <c r="AM87" s="218"/>
      <c r="AN87" s="25"/>
      <c r="AO87" s="26"/>
      <c r="AP87" s="58"/>
      <c r="AQ87" s="102"/>
    </row>
    <row r="88" spans="1:43" ht="16.5" customHeight="1">
      <c r="A88" s="14">
        <v>76</v>
      </c>
      <c r="B88" s="14">
        <v>8101</v>
      </c>
      <c r="C88" s="16" t="s">
        <v>1493</v>
      </c>
      <c r="D88" s="288"/>
      <c r="E88" s="307" t="s">
        <v>1987</v>
      </c>
      <c r="F88" s="307"/>
      <c r="G88" s="307"/>
      <c r="H88" s="307"/>
      <c r="I88" s="307"/>
      <c r="J88" s="307"/>
      <c r="K88" s="307"/>
      <c r="L88" s="307"/>
      <c r="M88" s="307"/>
      <c r="N88" s="307"/>
      <c r="O88" s="307"/>
      <c r="P88" s="307"/>
      <c r="Q88" s="307"/>
      <c r="R88" s="38"/>
      <c r="S88" s="38"/>
      <c r="T88" s="307"/>
      <c r="U88" s="307"/>
      <c r="V88" s="307"/>
      <c r="W88" s="307"/>
      <c r="X88" s="307"/>
      <c r="Y88" s="307"/>
      <c r="Z88" s="307"/>
      <c r="AA88" s="307"/>
      <c r="AB88" s="307"/>
      <c r="AC88" s="307"/>
      <c r="AD88" s="307"/>
      <c r="AE88" s="307"/>
      <c r="AF88" s="40" t="s">
        <v>1008</v>
      </c>
      <c r="AG88" s="533">
        <v>0.1</v>
      </c>
      <c r="AH88" s="533"/>
      <c r="AI88" s="356"/>
      <c r="AJ88" s="38" t="s">
        <v>428</v>
      </c>
      <c r="AK88" s="38"/>
      <c r="AL88" s="307"/>
      <c r="AM88" s="218"/>
      <c r="AN88" s="25"/>
      <c r="AO88" s="26"/>
      <c r="AP88" s="58"/>
      <c r="AQ88" s="418"/>
    </row>
    <row r="89" spans="1:43" ht="16.5" customHeight="1">
      <c r="A89" s="14">
        <v>76</v>
      </c>
      <c r="B89" s="14">
        <v>8111</v>
      </c>
      <c r="C89" s="63" t="s">
        <v>1494</v>
      </c>
      <c r="D89" s="288"/>
      <c r="E89" s="307" t="s">
        <v>1988</v>
      </c>
      <c r="F89" s="307"/>
      <c r="G89" s="307"/>
      <c r="H89" s="307"/>
      <c r="I89" s="307"/>
      <c r="J89" s="307"/>
      <c r="K89" s="307"/>
      <c r="L89" s="307"/>
      <c r="M89" s="307"/>
      <c r="N89" s="307"/>
      <c r="O89" s="307"/>
      <c r="P89" s="307"/>
      <c r="Q89" s="307"/>
      <c r="R89" s="38"/>
      <c r="S89" s="38"/>
      <c r="T89" s="307"/>
      <c r="U89" s="307"/>
      <c r="V89" s="307"/>
      <c r="W89" s="307"/>
      <c r="X89" s="307"/>
      <c r="Y89" s="307"/>
      <c r="Z89" s="307"/>
      <c r="AA89" s="307"/>
      <c r="AB89" s="307"/>
      <c r="AC89" s="307"/>
      <c r="AD89" s="307"/>
      <c r="AE89" s="307"/>
      <c r="AF89" s="40" t="s">
        <v>1008</v>
      </c>
      <c r="AG89" s="533">
        <v>0.05</v>
      </c>
      <c r="AH89" s="533"/>
      <c r="AI89" s="356"/>
      <c r="AJ89" s="38" t="s">
        <v>428</v>
      </c>
      <c r="AK89" s="38"/>
      <c r="AL89" s="307"/>
      <c r="AM89" s="218"/>
      <c r="AN89" s="25"/>
      <c r="AO89" s="26"/>
      <c r="AP89" s="58"/>
      <c r="AQ89" s="418"/>
    </row>
    <row r="90" spans="1:43" ht="16.5" customHeight="1">
      <c r="A90" s="14">
        <v>76</v>
      </c>
      <c r="B90" s="14">
        <v>7102</v>
      </c>
      <c r="C90" s="63" t="s">
        <v>286</v>
      </c>
      <c r="D90" s="20"/>
      <c r="E90" s="509" t="s">
        <v>285</v>
      </c>
      <c r="F90" s="509"/>
      <c r="G90" s="509"/>
      <c r="H90" s="509"/>
      <c r="I90" s="509"/>
      <c r="J90" s="509"/>
      <c r="K90" s="509"/>
      <c r="L90" s="509"/>
      <c r="M90" s="510"/>
      <c r="N90" s="307"/>
      <c r="O90" s="365"/>
      <c r="P90" s="365"/>
      <c r="Q90" s="365"/>
      <c r="R90" s="365"/>
      <c r="S90" s="307"/>
      <c r="T90" s="307"/>
      <c r="U90" s="307"/>
      <c r="V90" s="307"/>
      <c r="W90" s="307"/>
      <c r="X90" s="365"/>
      <c r="Y90" s="307"/>
      <c r="Z90" s="307"/>
      <c r="AA90" s="157"/>
      <c r="AB90" s="426"/>
      <c r="AC90" s="307"/>
      <c r="AD90" s="365"/>
      <c r="AE90" s="414"/>
      <c r="AF90" s="532">
        <f>AI51</f>
        <v>50</v>
      </c>
      <c r="AG90" s="532"/>
      <c r="AH90" s="307" t="s">
        <v>954</v>
      </c>
      <c r="AI90" s="365"/>
      <c r="AJ90" s="40"/>
      <c r="AK90" s="427"/>
      <c r="AL90" s="428"/>
      <c r="AM90" s="429"/>
      <c r="AN90" s="429"/>
      <c r="AO90" s="430"/>
      <c r="AP90" s="41">
        <f aca="true" t="shared" si="3" ref="AP90:AP99">ROUND(AF90/$AM$71,0)</f>
        <v>2</v>
      </c>
      <c r="AQ90" s="53"/>
    </row>
    <row r="91" spans="1:43" ht="16.5" customHeight="1">
      <c r="A91" s="14">
        <v>76</v>
      </c>
      <c r="B91" s="14">
        <v>7104</v>
      </c>
      <c r="C91" s="63" t="s">
        <v>287</v>
      </c>
      <c r="D91" s="28"/>
      <c r="E91" s="511"/>
      <c r="F91" s="511"/>
      <c r="G91" s="511"/>
      <c r="H91" s="511"/>
      <c r="I91" s="511"/>
      <c r="J91" s="511"/>
      <c r="K91" s="511"/>
      <c r="L91" s="511"/>
      <c r="M91" s="512"/>
      <c r="N91" s="307"/>
      <c r="O91" s="365"/>
      <c r="P91" s="365"/>
      <c r="Q91" s="365"/>
      <c r="R91" s="365"/>
      <c r="S91" s="307"/>
      <c r="T91" s="307"/>
      <c r="U91" s="307"/>
      <c r="V91" s="307"/>
      <c r="W91" s="307"/>
      <c r="X91" s="365"/>
      <c r="Y91" s="307"/>
      <c r="Z91" s="307"/>
      <c r="AA91" s="157"/>
      <c r="AB91" s="426"/>
      <c r="AC91" s="307"/>
      <c r="AD91" s="365"/>
      <c r="AE91" s="414"/>
      <c r="AF91" s="532">
        <f aca="true" t="shared" si="4" ref="AF91:AF99">AI52</f>
        <v>100</v>
      </c>
      <c r="AG91" s="532"/>
      <c r="AH91" s="307" t="s">
        <v>954</v>
      </c>
      <c r="AI91" s="365"/>
      <c r="AJ91" s="40"/>
      <c r="AK91" s="427"/>
      <c r="AL91" s="534" t="s">
        <v>1492</v>
      </c>
      <c r="AM91" s="535"/>
      <c r="AN91" s="535"/>
      <c r="AO91" s="536"/>
      <c r="AP91" s="41">
        <f t="shared" si="3"/>
        <v>3</v>
      </c>
      <c r="AQ91" s="53"/>
    </row>
    <row r="92" spans="1:43" ht="16.5" customHeight="1">
      <c r="A92" s="14">
        <v>76</v>
      </c>
      <c r="B92" s="14">
        <v>7106</v>
      </c>
      <c r="C92" s="63" t="s">
        <v>288</v>
      </c>
      <c r="D92" s="28"/>
      <c r="E92" s="511"/>
      <c r="F92" s="511"/>
      <c r="G92" s="511"/>
      <c r="H92" s="511"/>
      <c r="I92" s="511"/>
      <c r="J92" s="511"/>
      <c r="K92" s="511"/>
      <c r="L92" s="511"/>
      <c r="M92" s="512"/>
      <c r="N92" s="307"/>
      <c r="O92" s="365"/>
      <c r="P92" s="365"/>
      <c r="Q92" s="365"/>
      <c r="R92" s="365"/>
      <c r="S92" s="307"/>
      <c r="T92" s="307"/>
      <c r="U92" s="307"/>
      <c r="V92" s="307"/>
      <c r="W92" s="307"/>
      <c r="X92" s="365"/>
      <c r="Y92" s="307"/>
      <c r="Z92" s="307"/>
      <c r="AA92" s="157"/>
      <c r="AB92" s="426"/>
      <c r="AC92" s="307"/>
      <c r="AD92" s="365"/>
      <c r="AE92" s="414"/>
      <c r="AF92" s="532">
        <f t="shared" si="4"/>
        <v>150</v>
      </c>
      <c r="AG92" s="532"/>
      <c r="AH92" s="307" t="s">
        <v>954</v>
      </c>
      <c r="AI92" s="365"/>
      <c r="AJ92" s="40"/>
      <c r="AK92" s="427"/>
      <c r="AL92" s="534"/>
      <c r="AM92" s="535"/>
      <c r="AN92" s="535"/>
      <c r="AO92" s="536"/>
      <c r="AP92" s="41">
        <f t="shared" si="3"/>
        <v>5</v>
      </c>
      <c r="AQ92" s="53"/>
    </row>
    <row r="93" spans="1:43" ht="16.5" customHeight="1">
      <c r="A93" s="14">
        <v>76</v>
      </c>
      <c r="B93" s="14">
        <v>7108</v>
      </c>
      <c r="C93" s="63" t="s">
        <v>289</v>
      </c>
      <c r="D93" s="28"/>
      <c r="E93" s="30"/>
      <c r="F93" s="10"/>
      <c r="G93" s="10"/>
      <c r="H93" s="283"/>
      <c r="I93" s="283"/>
      <c r="J93" s="283"/>
      <c r="K93" s="283"/>
      <c r="L93" s="283"/>
      <c r="M93" s="284"/>
      <c r="N93" s="307"/>
      <c r="O93" s="365"/>
      <c r="P93" s="365"/>
      <c r="Q93" s="365"/>
      <c r="R93" s="365"/>
      <c r="S93" s="307"/>
      <c r="T93" s="307"/>
      <c r="U93" s="307"/>
      <c r="V93" s="307"/>
      <c r="W93" s="307"/>
      <c r="X93" s="365"/>
      <c r="Y93" s="307"/>
      <c r="Z93" s="307"/>
      <c r="AA93" s="157"/>
      <c r="AB93" s="426"/>
      <c r="AC93" s="307"/>
      <c r="AD93" s="365"/>
      <c r="AE93" s="414"/>
      <c r="AF93" s="532">
        <f t="shared" si="4"/>
        <v>200</v>
      </c>
      <c r="AG93" s="532"/>
      <c r="AH93" s="307" t="s">
        <v>954</v>
      </c>
      <c r="AI93" s="365"/>
      <c r="AJ93" s="40"/>
      <c r="AK93" s="427"/>
      <c r="AL93" s="419"/>
      <c r="AM93" s="420"/>
      <c r="AN93" s="420"/>
      <c r="AO93" s="421"/>
      <c r="AP93" s="41">
        <f t="shared" si="3"/>
        <v>7</v>
      </c>
      <c r="AQ93" s="53"/>
    </row>
    <row r="94" spans="1:43" ht="16.5" customHeight="1">
      <c r="A94" s="14">
        <v>76</v>
      </c>
      <c r="B94" s="14">
        <v>7110</v>
      </c>
      <c r="C94" s="63" t="s">
        <v>290</v>
      </c>
      <c r="D94" s="28"/>
      <c r="E94" s="30"/>
      <c r="F94" s="10"/>
      <c r="G94" s="10"/>
      <c r="H94" s="283"/>
      <c r="I94" s="283"/>
      <c r="J94" s="283"/>
      <c r="K94" s="283"/>
      <c r="L94" s="283"/>
      <c r="M94" s="284"/>
      <c r="N94" s="307"/>
      <c r="O94" s="365"/>
      <c r="P94" s="365"/>
      <c r="Q94" s="365"/>
      <c r="R94" s="365"/>
      <c r="S94" s="307"/>
      <c r="T94" s="307"/>
      <c r="U94" s="307"/>
      <c r="V94" s="307"/>
      <c r="W94" s="307"/>
      <c r="X94" s="365"/>
      <c r="Y94" s="307"/>
      <c r="Z94" s="307"/>
      <c r="AA94" s="157"/>
      <c r="AB94" s="426"/>
      <c r="AC94" s="307"/>
      <c r="AD94" s="365"/>
      <c r="AE94" s="414"/>
      <c r="AF94" s="532">
        <f t="shared" si="4"/>
        <v>250</v>
      </c>
      <c r="AG94" s="532"/>
      <c r="AH94" s="307" t="s">
        <v>954</v>
      </c>
      <c r="AI94" s="365"/>
      <c r="AJ94" s="40"/>
      <c r="AK94" s="427"/>
      <c r="AL94" s="57" t="s">
        <v>446</v>
      </c>
      <c r="AM94" s="538">
        <f>$AM$71</f>
        <v>30.4</v>
      </c>
      <c r="AN94" s="538"/>
      <c r="AO94" s="378" t="s">
        <v>2049</v>
      </c>
      <c r="AP94" s="41">
        <f t="shared" si="3"/>
        <v>8</v>
      </c>
      <c r="AQ94" s="53"/>
    </row>
    <row r="95" spans="1:43" ht="16.5" customHeight="1">
      <c r="A95" s="14">
        <v>76</v>
      </c>
      <c r="B95" s="14">
        <v>7112</v>
      </c>
      <c r="C95" s="63" t="s">
        <v>291</v>
      </c>
      <c r="D95" s="28"/>
      <c r="E95" s="30"/>
      <c r="F95" s="10"/>
      <c r="G95" s="10"/>
      <c r="H95" s="283"/>
      <c r="I95" s="283"/>
      <c r="J95" s="283"/>
      <c r="K95" s="283"/>
      <c r="L95" s="283"/>
      <c r="M95" s="284"/>
      <c r="N95" s="307"/>
      <c r="O95" s="365"/>
      <c r="P95" s="365"/>
      <c r="Q95" s="365"/>
      <c r="R95" s="365"/>
      <c r="S95" s="307"/>
      <c r="T95" s="307"/>
      <c r="U95" s="307"/>
      <c r="V95" s="307"/>
      <c r="W95" s="307"/>
      <c r="X95" s="365"/>
      <c r="Y95" s="307"/>
      <c r="Z95" s="307"/>
      <c r="AA95" s="157"/>
      <c r="AB95" s="426"/>
      <c r="AC95" s="307"/>
      <c r="AD95" s="365"/>
      <c r="AE95" s="414"/>
      <c r="AF95" s="532">
        <f t="shared" si="4"/>
        <v>300</v>
      </c>
      <c r="AG95" s="532"/>
      <c r="AH95" s="307" t="s">
        <v>954</v>
      </c>
      <c r="AI95" s="365"/>
      <c r="AJ95" s="40"/>
      <c r="AK95" s="427"/>
      <c r="AL95" s="431"/>
      <c r="AM95" s="432"/>
      <c r="AN95" s="432"/>
      <c r="AO95" s="433"/>
      <c r="AP95" s="41">
        <f t="shared" si="3"/>
        <v>10</v>
      </c>
      <c r="AQ95" s="53"/>
    </row>
    <row r="96" spans="1:43" ht="16.5" customHeight="1">
      <c r="A96" s="14">
        <v>76</v>
      </c>
      <c r="B96" s="14">
        <v>7114</v>
      </c>
      <c r="C96" s="63" t="s">
        <v>292</v>
      </c>
      <c r="D96" s="28"/>
      <c r="E96" s="30"/>
      <c r="F96" s="10"/>
      <c r="G96" s="10"/>
      <c r="H96" s="283"/>
      <c r="I96" s="283"/>
      <c r="J96" s="283"/>
      <c r="K96" s="283"/>
      <c r="L96" s="283"/>
      <c r="M96" s="284"/>
      <c r="N96" s="307"/>
      <c r="O96" s="365"/>
      <c r="P96" s="365"/>
      <c r="Q96" s="365"/>
      <c r="R96" s="365"/>
      <c r="S96" s="307"/>
      <c r="T96" s="307"/>
      <c r="U96" s="307"/>
      <c r="V96" s="307"/>
      <c r="W96" s="307"/>
      <c r="X96" s="365"/>
      <c r="Y96" s="307"/>
      <c r="Z96" s="307"/>
      <c r="AA96" s="157"/>
      <c r="AB96" s="426"/>
      <c r="AC96" s="307"/>
      <c r="AD96" s="365"/>
      <c r="AE96" s="414"/>
      <c r="AF96" s="532">
        <f t="shared" si="4"/>
        <v>350</v>
      </c>
      <c r="AG96" s="532"/>
      <c r="AH96" s="307" t="s">
        <v>954</v>
      </c>
      <c r="AI96" s="365"/>
      <c r="AJ96" s="40"/>
      <c r="AK96" s="427"/>
      <c r="AL96" s="431"/>
      <c r="AM96" s="432"/>
      <c r="AN96" s="432"/>
      <c r="AO96" s="433"/>
      <c r="AP96" s="41">
        <f t="shared" si="3"/>
        <v>12</v>
      </c>
      <c r="AQ96" s="53"/>
    </row>
    <row r="97" spans="1:43" ht="16.5" customHeight="1">
      <c r="A97" s="14">
        <v>76</v>
      </c>
      <c r="B97" s="14">
        <v>7116</v>
      </c>
      <c r="C97" s="63" t="s">
        <v>293</v>
      </c>
      <c r="D97" s="28"/>
      <c r="E97" s="30"/>
      <c r="F97" s="10"/>
      <c r="G97" s="10"/>
      <c r="H97" s="283"/>
      <c r="I97" s="283"/>
      <c r="J97" s="283"/>
      <c r="K97" s="283"/>
      <c r="L97" s="283"/>
      <c r="M97" s="284"/>
      <c r="N97" s="307"/>
      <c r="O97" s="365"/>
      <c r="P97" s="365"/>
      <c r="Q97" s="365"/>
      <c r="R97" s="365"/>
      <c r="S97" s="307"/>
      <c r="T97" s="307"/>
      <c r="U97" s="307"/>
      <c r="V97" s="307"/>
      <c r="W97" s="307"/>
      <c r="X97" s="365"/>
      <c r="Y97" s="307"/>
      <c r="Z97" s="307"/>
      <c r="AA97" s="157"/>
      <c r="AB97" s="426"/>
      <c r="AC97" s="307"/>
      <c r="AD97" s="365"/>
      <c r="AE97" s="414"/>
      <c r="AF97" s="532">
        <f t="shared" si="4"/>
        <v>400</v>
      </c>
      <c r="AG97" s="532"/>
      <c r="AH97" s="307" t="s">
        <v>954</v>
      </c>
      <c r="AI97" s="365"/>
      <c r="AJ97" s="40"/>
      <c r="AK97" s="427"/>
      <c r="AL97" s="431"/>
      <c r="AM97" s="432"/>
      <c r="AN97" s="432"/>
      <c r="AO97" s="433"/>
      <c r="AP97" s="41">
        <f t="shared" si="3"/>
        <v>13</v>
      </c>
      <c r="AQ97" s="53"/>
    </row>
    <row r="98" spans="1:43" ht="16.5" customHeight="1">
      <c r="A98" s="14">
        <v>76</v>
      </c>
      <c r="B98" s="14">
        <v>7118</v>
      </c>
      <c r="C98" s="63" t="s">
        <v>294</v>
      </c>
      <c r="D98" s="28"/>
      <c r="E98" s="30"/>
      <c r="F98" s="10"/>
      <c r="G98" s="10"/>
      <c r="H98" s="283"/>
      <c r="I98" s="283"/>
      <c r="J98" s="283"/>
      <c r="K98" s="283"/>
      <c r="L98" s="283"/>
      <c r="M98" s="284"/>
      <c r="N98" s="307"/>
      <c r="O98" s="365"/>
      <c r="P98" s="365"/>
      <c r="Q98" s="365"/>
      <c r="R98" s="365"/>
      <c r="S98" s="307"/>
      <c r="T98" s="307"/>
      <c r="U98" s="307"/>
      <c r="V98" s="307"/>
      <c r="W98" s="307"/>
      <c r="X98" s="365"/>
      <c r="Y98" s="307"/>
      <c r="Z98" s="307"/>
      <c r="AA98" s="157"/>
      <c r="AB98" s="426"/>
      <c r="AC98" s="307"/>
      <c r="AD98" s="365"/>
      <c r="AE98" s="414"/>
      <c r="AF98" s="532">
        <f t="shared" si="4"/>
        <v>450</v>
      </c>
      <c r="AG98" s="532"/>
      <c r="AH98" s="307" t="s">
        <v>954</v>
      </c>
      <c r="AI98" s="365"/>
      <c r="AJ98" s="40"/>
      <c r="AK98" s="427"/>
      <c r="AL98" s="431"/>
      <c r="AM98" s="432"/>
      <c r="AN98" s="432"/>
      <c r="AO98" s="433"/>
      <c r="AP98" s="41">
        <f t="shared" si="3"/>
        <v>15</v>
      </c>
      <c r="AQ98" s="53"/>
    </row>
    <row r="99" spans="1:43" ht="16.5" customHeight="1">
      <c r="A99" s="14">
        <v>76</v>
      </c>
      <c r="B99" s="14">
        <v>7120</v>
      </c>
      <c r="C99" s="63" t="s">
        <v>295</v>
      </c>
      <c r="D99" s="304"/>
      <c r="E99" s="32"/>
      <c r="F99" s="305"/>
      <c r="G99" s="305"/>
      <c r="H99" s="25"/>
      <c r="I99" s="25"/>
      <c r="J99" s="25"/>
      <c r="K99" s="25"/>
      <c r="L99" s="25"/>
      <c r="M99" s="54"/>
      <c r="N99" s="307"/>
      <c r="O99" s="365"/>
      <c r="P99" s="365"/>
      <c r="Q99" s="365"/>
      <c r="R99" s="365"/>
      <c r="S99" s="307"/>
      <c r="T99" s="307"/>
      <c r="U99" s="307"/>
      <c r="V99" s="307"/>
      <c r="W99" s="307"/>
      <c r="X99" s="365"/>
      <c r="Y99" s="307"/>
      <c r="Z99" s="307"/>
      <c r="AA99" s="157"/>
      <c r="AB99" s="426"/>
      <c r="AC99" s="307"/>
      <c r="AD99" s="365"/>
      <c r="AE99" s="414"/>
      <c r="AF99" s="532">
        <f t="shared" si="4"/>
        <v>500</v>
      </c>
      <c r="AG99" s="532"/>
      <c r="AH99" s="307" t="s">
        <v>954</v>
      </c>
      <c r="AI99" s="365"/>
      <c r="AJ99" s="40"/>
      <c r="AK99" s="427"/>
      <c r="AL99" s="434"/>
      <c r="AM99" s="435"/>
      <c r="AN99" s="435"/>
      <c r="AO99" s="436"/>
      <c r="AP99" s="41">
        <f t="shared" si="3"/>
        <v>16</v>
      </c>
      <c r="AQ99" s="61"/>
    </row>
    <row r="100" spans="1:43" ht="16.5" customHeight="1">
      <c r="A100" s="205"/>
      <c r="B100" s="205"/>
      <c r="C100" s="206"/>
      <c r="D100" s="30"/>
      <c r="E100" s="405"/>
      <c r="F100" s="405"/>
      <c r="G100" s="405"/>
      <c r="H100" s="405"/>
      <c r="I100" s="283"/>
      <c r="J100" s="283"/>
      <c r="K100" s="283"/>
      <c r="L100" s="12"/>
      <c r="M100" s="283"/>
      <c r="N100" s="380"/>
      <c r="O100" s="380"/>
      <c r="P100" s="10"/>
      <c r="Q100" s="10"/>
      <c r="R100" s="10"/>
      <c r="S100" s="12"/>
      <c r="T100" s="283"/>
      <c r="U100" s="283"/>
      <c r="V100" s="283"/>
      <c r="W100" s="283"/>
      <c r="X100" s="10"/>
      <c r="Y100" s="10"/>
      <c r="Z100" s="10"/>
      <c r="AA100" s="10"/>
      <c r="AB100" s="10"/>
      <c r="AC100" s="10"/>
      <c r="AD100" s="10"/>
      <c r="AE100" s="10"/>
      <c r="AF100" s="10"/>
      <c r="AG100" s="10"/>
      <c r="AH100" s="10"/>
      <c r="AI100" s="10"/>
      <c r="AJ100" s="10"/>
      <c r="AK100" s="283"/>
      <c r="AL100" s="283"/>
      <c r="AM100" s="92"/>
      <c r="AN100" s="177"/>
      <c r="AO100" s="283"/>
      <c r="AP100" s="207"/>
      <c r="AQ100" s="10"/>
    </row>
  </sheetData>
  <sheetProtection/>
  <mergeCells count="105">
    <mergeCell ref="AM94:AN94"/>
    <mergeCell ref="AF98:AG98"/>
    <mergeCell ref="AF99:AG99"/>
    <mergeCell ref="AF96:AG96"/>
    <mergeCell ref="AF97:AG97"/>
    <mergeCell ref="AF94:AG94"/>
    <mergeCell ref="AF95:AG95"/>
    <mergeCell ref="AJ49:AK49"/>
    <mergeCell ref="AJ50:AK50"/>
    <mergeCell ref="AI55:AJ55"/>
    <mergeCell ref="AI60:AJ60"/>
    <mergeCell ref="AI51:AJ51"/>
    <mergeCell ref="AL91:AO92"/>
    <mergeCell ref="AI53:AJ53"/>
    <mergeCell ref="AI54:AJ54"/>
    <mergeCell ref="AM71:AN71"/>
    <mergeCell ref="AF92:AG92"/>
    <mergeCell ref="AF93:AG93"/>
    <mergeCell ref="AF91:AG91"/>
    <mergeCell ref="E90:M92"/>
    <mergeCell ref="AI56:AJ56"/>
    <mergeCell ref="AI57:AJ57"/>
    <mergeCell ref="AI58:AJ58"/>
    <mergeCell ref="AI59:AJ59"/>
    <mergeCell ref="AI52:AJ52"/>
    <mergeCell ref="AL68:AO69"/>
    <mergeCell ref="V71:X71"/>
    <mergeCell ref="V70:X70"/>
    <mergeCell ref="V69:X69"/>
    <mergeCell ref="AJ77:AK77"/>
    <mergeCell ref="W81:Y81"/>
    <mergeCell ref="AJ81:AK81"/>
    <mergeCell ref="W85:Y85"/>
    <mergeCell ref="W73:Y73"/>
    <mergeCell ref="AL74:AO75"/>
    <mergeCell ref="AJ75:AK75"/>
    <mergeCell ref="AJ73:AK73"/>
    <mergeCell ref="AJ79:AK79"/>
    <mergeCell ref="W77:Y77"/>
    <mergeCell ref="AJ12:AK12"/>
    <mergeCell ref="AJ14:AK14"/>
    <mergeCell ref="AI43:AJ43"/>
    <mergeCell ref="AJ20:AK20"/>
    <mergeCell ref="AJ16:AK16"/>
    <mergeCell ref="AJ18:AK18"/>
    <mergeCell ref="AF90:AG90"/>
    <mergeCell ref="W75:Y75"/>
    <mergeCell ref="V68:X68"/>
    <mergeCell ref="AI46:AJ46"/>
    <mergeCell ref="AI47:AJ47"/>
    <mergeCell ref="AG37:AH37"/>
    <mergeCell ref="AD32:AF32"/>
    <mergeCell ref="AD33:AF33"/>
    <mergeCell ref="AD34:AF34"/>
    <mergeCell ref="AI44:AJ44"/>
    <mergeCell ref="AI45:AJ45"/>
    <mergeCell ref="AG36:AH36"/>
    <mergeCell ref="AG41:AH41"/>
    <mergeCell ref="AG87:AH87"/>
    <mergeCell ref="AG88:AH88"/>
    <mergeCell ref="AG89:AH89"/>
    <mergeCell ref="AG38:AH38"/>
    <mergeCell ref="AG39:AH39"/>
    <mergeCell ref="AG40:AH40"/>
    <mergeCell ref="AG42:AH42"/>
    <mergeCell ref="D82:R86"/>
    <mergeCell ref="W82:Y82"/>
    <mergeCell ref="W83:Y83"/>
    <mergeCell ref="W84:Y84"/>
    <mergeCell ref="W86:Y86"/>
    <mergeCell ref="V67:X67"/>
    <mergeCell ref="D67:K81"/>
    <mergeCell ref="L67:R71"/>
    <mergeCell ref="L72:R81"/>
    <mergeCell ref="W79:Y79"/>
    <mergeCell ref="E51:M53"/>
    <mergeCell ref="AD35:AF35"/>
    <mergeCell ref="AD26:AF26"/>
    <mergeCell ref="AD27:AF27"/>
    <mergeCell ref="L26:Y30"/>
    <mergeCell ref="AD28:AF28"/>
    <mergeCell ref="AD29:AF29"/>
    <mergeCell ref="AD30:AF30"/>
    <mergeCell ref="AD31:AF31"/>
    <mergeCell ref="L31:Y35"/>
    <mergeCell ref="L6:R10"/>
    <mergeCell ref="L11:R20"/>
    <mergeCell ref="D21:R25"/>
    <mergeCell ref="D6:K20"/>
    <mergeCell ref="W6:Y6"/>
    <mergeCell ref="W7:Y7"/>
    <mergeCell ref="W20:Y20"/>
    <mergeCell ref="W8:Y8"/>
    <mergeCell ref="E26:K28"/>
    <mergeCell ref="W23:Y23"/>
    <mergeCell ref="W22:Y22"/>
    <mergeCell ref="W24:Y24"/>
    <mergeCell ref="W21:Y21"/>
    <mergeCell ref="W25:Y25"/>
    <mergeCell ref="W9:Y9"/>
    <mergeCell ref="W10:Y10"/>
    <mergeCell ref="W16:Y16"/>
    <mergeCell ref="W18:Y18"/>
    <mergeCell ref="W12:Y12"/>
    <mergeCell ref="W14:Y14"/>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63" r:id="rId1"/>
  <headerFooter alignWithMargins="0">
    <oddHeader>&amp;R&amp;9定期巡回・随時対応サービス</oddHeader>
    <oddFooter>&amp;C&amp;14&amp;P</oddFooter>
  </headerFooter>
  <rowBreaks count="1" manualBreakCount="1">
    <brk id="61" max="255" man="1"/>
  </rowBreaks>
</worksheet>
</file>

<file path=xl/worksheets/sheet20.xml><?xml version="1.0" encoding="utf-8"?>
<worksheet xmlns="http://schemas.openxmlformats.org/spreadsheetml/2006/main" xmlns:r="http://schemas.openxmlformats.org/officeDocument/2006/relationships">
  <dimension ref="A1:AL11"/>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4" width="2.75390625" style="410" customWidth="1"/>
    <col min="5" max="5" width="2.375" style="410" customWidth="1"/>
    <col min="6" max="7" width="2.50390625" style="410" customWidth="1"/>
    <col min="8" max="8" width="2.375" style="410" customWidth="1"/>
    <col min="9" max="11" width="2.00390625" style="410" customWidth="1"/>
    <col min="12" max="12" width="2.25390625" style="410" customWidth="1"/>
    <col min="13" max="14" width="1.875" style="410" customWidth="1"/>
    <col min="15" max="15" width="2.375" style="410" customWidth="1"/>
    <col min="16" max="16" width="2.75390625" style="410" customWidth="1"/>
    <col min="17" max="27" width="2.375" style="410" customWidth="1"/>
    <col min="28" max="28" width="6.50390625" style="410" customWidth="1"/>
    <col min="29" max="33" width="2.375" style="410" customWidth="1"/>
    <col min="34" max="34" width="1.4921875" style="410" customWidth="1"/>
    <col min="35" max="35" width="2.375" style="410" customWidth="1"/>
    <col min="36" max="37" width="7.875" style="410" customWidth="1"/>
    <col min="38" max="38" width="2.75390625" style="410" customWidth="1"/>
    <col min="39" max="16384" width="9.00390625" style="410" customWidth="1"/>
  </cols>
  <sheetData>
    <row r="1" ht="17.25">
      <c r="A1" s="76" t="s">
        <v>1380</v>
      </c>
    </row>
    <row r="2" ht="17.25">
      <c r="A2" s="76"/>
    </row>
    <row r="3" ht="17.25">
      <c r="B3" s="76" t="s">
        <v>2051</v>
      </c>
    </row>
    <row r="5" spans="1:38" ht="16.5" customHeight="1">
      <c r="A5" s="3" t="s">
        <v>345</v>
      </c>
      <c r="B5" s="411"/>
      <c r="C5" s="4" t="s">
        <v>346</v>
      </c>
      <c r="D5" s="438"/>
      <c r="E5" s="415"/>
      <c r="F5" s="415"/>
      <c r="G5" s="415"/>
      <c r="H5" s="415"/>
      <c r="I5" s="415"/>
      <c r="J5" s="415"/>
      <c r="K5" s="415"/>
      <c r="L5" s="415"/>
      <c r="M5" s="415"/>
      <c r="N5" s="415"/>
      <c r="O5" s="415"/>
      <c r="P5" s="415"/>
      <c r="Q5" s="415"/>
      <c r="R5" s="415"/>
      <c r="S5" s="415"/>
      <c r="T5" s="415"/>
      <c r="U5" s="5" t="s">
        <v>347</v>
      </c>
      <c r="V5" s="415"/>
      <c r="W5" s="415"/>
      <c r="X5" s="415"/>
      <c r="Y5" s="415"/>
      <c r="Z5" s="415"/>
      <c r="AA5" s="415"/>
      <c r="AB5" s="415"/>
      <c r="AC5" s="415"/>
      <c r="AD5" s="415"/>
      <c r="AE5" s="415"/>
      <c r="AF5" s="415"/>
      <c r="AG5" s="415"/>
      <c r="AH5" s="415"/>
      <c r="AI5" s="415"/>
      <c r="AJ5" s="78" t="s">
        <v>2052</v>
      </c>
      <c r="AK5" s="78" t="s">
        <v>870</v>
      </c>
      <c r="AL5" s="420"/>
    </row>
    <row r="6" spans="1:38" ht="16.5" customHeight="1">
      <c r="A6" s="7" t="s">
        <v>348</v>
      </c>
      <c r="B6" s="8" t="s">
        <v>349</v>
      </c>
      <c r="C6" s="412"/>
      <c r="D6" s="413"/>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79" t="s">
        <v>2053</v>
      </c>
      <c r="AK6" s="79" t="s">
        <v>1249</v>
      </c>
      <c r="AL6" s="420"/>
    </row>
    <row r="7" spans="1:38" ht="16.5" customHeight="1">
      <c r="A7" s="14">
        <v>59</v>
      </c>
      <c r="B7" s="15">
        <v>5411</v>
      </c>
      <c r="C7" s="195" t="s">
        <v>2054</v>
      </c>
      <c r="D7" s="125" t="s">
        <v>2055</v>
      </c>
      <c r="E7" s="97"/>
      <c r="F7" s="97"/>
      <c r="G7" s="97"/>
      <c r="H7" s="97"/>
      <c r="I7" s="462"/>
      <c r="J7" s="462"/>
      <c r="K7" s="495"/>
      <c r="L7" s="364" t="s">
        <v>1270</v>
      </c>
      <c r="M7" s="365"/>
      <c r="N7" s="365"/>
      <c r="O7" s="365"/>
      <c r="P7" s="40"/>
      <c r="Q7" s="40"/>
      <c r="R7" s="40"/>
      <c r="S7" s="365"/>
      <c r="T7" s="40"/>
      <c r="U7" s="40"/>
      <c r="V7" s="307"/>
      <c r="W7" s="365"/>
      <c r="X7" s="365"/>
      <c r="Y7" s="307"/>
      <c r="Z7" s="307"/>
      <c r="AA7" s="307"/>
      <c r="AB7" s="196">
        <v>1380</v>
      </c>
      <c r="AC7" s="307" t="s">
        <v>1271</v>
      </c>
      <c r="AD7" s="307"/>
      <c r="AE7" s="307"/>
      <c r="AF7" s="307"/>
      <c r="AG7" s="307"/>
      <c r="AH7" s="307"/>
      <c r="AI7" s="307"/>
      <c r="AJ7" s="41">
        <f>AB7</f>
        <v>1380</v>
      </c>
      <c r="AK7" s="23" t="s">
        <v>871</v>
      </c>
      <c r="AL7" s="420"/>
    </row>
    <row r="8" spans="1:38" ht="16.5" customHeight="1">
      <c r="A8" s="14">
        <v>59</v>
      </c>
      <c r="B8" s="15">
        <v>5421</v>
      </c>
      <c r="C8" s="16" t="s">
        <v>1272</v>
      </c>
      <c r="D8" s="123" t="s">
        <v>872</v>
      </c>
      <c r="E8" s="496"/>
      <c r="F8" s="496"/>
      <c r="G8" s="496"/>
      <c r="H8" s="496"/>
      <c r="I8" s="496"/>
      <c r="J8" s="496"/>
      <c r="K8" s="497"/>
      <c r="L8" s="43" t="s">
        <v>1273</v>
      </c>
      <c r="M8" s="415"/>
      <c r="N8" s="131"/>
      <c r="O8" s="415"/>
      <c r="P8" s="197"/>
      <c r="Q8" s="364" t="s">
        <v>1274</v>
      </c>
      <c r="R8" s="365"/>
      <c r="S8" s="365"/>
      <c r="T8" s="414"/>
      <c r="U8" s="365"/>
      <c r="V8" s="365"/>
      <c r="W8" s="365"/>
      <c r="X8" s="365"/>
      <c r="Y8" s="307"/>
      <c r="Z8" s="307"/>
      <c r="AA8" s="365"/>
      <c r="AB8" s="402">
        <v>1970</v>
      </c>
      <c r="AC8" s="307" t="s">
        <v>1271</v>
      </c>
      <c r="AD8" s="426"/>
      <c r="AE8" s="403"/>
      <c r="AF8" s="403"/>
      <c r="AG8" s="365"/>
      <c r="AH8" s="40"/>
      <c r="AI8" s="55"/>
      <c r="AJ8" s="41">
        <f>AB8</f>
        <v>1970</v>
      </c>
      <c r="AK8" s="53"/>
      <c r="AL8" s="420"/>
    </row>
    <row r="9" spans="1:38" ht="16.5" customHeight="1">
      <c r="A9" s="14">
        <v>59</v>
      </c>
      <c r="B9" s="15">
        <v>5422</v>
      </c>
      <c r="C9" s="198" t="s">
        <v>1275</v>
      </c>
      <c r="D9" s="498"/>
      <c r="E9" s="499"/>
      <c r="F9" s="499"/>
      <c r="G9" s="499"/>
      <c r="H9" s="499"/>
      <c r="I9" s="496"/>
      <c r="J9" s="496"/>
      <c r="K9" s="497"/>
      <c r="L9" s="57"/>
      <c r="M9" s="420"/>
      <c r="N9" s="283"/>
      <c r="O9" s="420"/>
      <c r="P9" s="199"/>
      <c r="Q9" s="364" t="s">
        <v>1276</v>
      </c>
      <c r="R9" s="40"/>
      <c r="S9" s="365"/>
      <c r="T9" s="414"/>
      <c r="U9" s="365"/>
      <c r="V9" s="365"/>
      <c r="W9" s="365"/>
      <c r="X9" s="365"/>
      <c r="Y9" s="307"/>
      <c r="Z9" s="307"/>
      <c r="AA9" s="365"/>
      <c r="AB9" s="402">
        <v>1640</v>
      </c>
      <c r="AC9" s="307" t="s">
        <v>1271</v>
      </c>
      <c r="AD9" s="426"/>
      <c r="AE9" s="403"/>
      <c r="AF9" s="403"/>
      <c r="AG9" s="365"/>
      <c r="AH9" s="365"/>
      <c r="AI9" s="55"/>
      <c r="AJ9" s="41">
        <f>AB9</f>
        <v>1640</v>
      </c>
      <c r="AK9" s="53"/>
      <c r="AL9" s="420"/>
    </row>
    <row r="10" spans="1:38" ht="16.5" customHeight="1">
      <c r="A10" s="14">
        <v>59</v>
      </c>
      <c r="B10" s="15">
        <v>5423</v>
      </c>
      <c r="C10" s="198" t="s">
        <v>1277</v>
      </c>
      <c r="D10" s="149"/>
      <c r="E10" s="283"/>
      <c r="F10" s="283"/>
      <c r="G10" s="283"/>
      <c r="H10" s="283"/>
      <c r="I10" s="432"/>
      <c r="J10" s="432"/>
      <c r="K10" s="433"/>
      <c r="L10" s="28"/>
      <c r="M10" s="283"/>
      <c r="N10" s="11"/>
      <c r="O10" s="380"/>
      <c r="P10" s="200"/>
      <c r="Q10" s="306" t="s">
        <v>1278</v>
      </c>
      <c r="R10" s="365"/>
      <c r="S10" s="365"/>
      <c r="T10" s="365"/>
      <c r="U10" s="365"/>
      <c r="V10" s="365"/>
      <c r="W10" s="365"/>
      <c r="X10" s="365"/>
      <c r="Y10" s="307"/>
      <c r="Z10" s="201"/>
      <c r="AA10" s="365"/>
      <c r="AB10" s="402">
        <v>1150</v>
      </c>
      <c r="AC10" s="307" t="s">
        <v>1271</v>
      </c>
      <c r="AD10" s="365"/>
      <c r="AE10" s="365"/>
      <c r="AF10" s="365"/>
      <c r="AG10" s="365"/>
      <c r="AH10" s="365"/>
      <c r="AI10" s="55"/>
      <c r="AJ10" s="41">
        <f>AB10</f>
        <v>1150</v>
      </c>
      <c r="AK10" s="53"/>
      <c r="AL10" s="420"/>
    </row>
    <row r="11" spans="1:38" ht="16.5" customHeight="1">
      <c r="A11" s="14">
        <v>59</v>
      </c>
      <c r="B11" s="15">
        <v>5424</v>
      </c>
      <c r="C11" s="16" t="s">
        <v>1279</v>
      </c>
      <c r="D11" s="202"/>
      <c r="E11" s="25"/>
      <c r="F11" s="25"/>
      <c r="G11" s="25"/>
      <c r="H11" s="25"/>
      <c r="I11" s="435"/>
      <c r="J11" s="435"/>
      <c r="K11" s="436"/>
      <c r="L11" s="44"/>
      <c r="M11" s="439"/>
      <c r="N11" s="305"/>
      <c r="O11" s="439"/>
      <c r="P11" s="203"/>
      <c r="Q11" s="364" t="s">
        <v>1280</v>
      </c>
      <c r="R11" s="365"/>
      <c r="S11" s="365"/>
      <c r="T11" s="414"/>
      <c r="U11" s="40"/>
      <c r="V11" s="307"/>
      <c r="W11" s="365"/>
      <c r="X11" s="365"/>
      <c r="Y11" s="307"/>
      <c r="Z11" s="307"/>
      <c r="AA11" s="365"/>
      <c r="AB11" s="402">
        <v>320</v>
      </c>
      <c r="AC11" s="307" t="s">
        <v>1271</v>
      </c>
      <c r="AD11" s="426"/>
      <c r="AE11" s="365"/>
      <c r="AF11" s="204"/>
      <c r="AG11" s="361"/>
      <c r="AH11" s="361"/>
      <c r="AI11" s="55"/>
      <c r="AJ11" s="41">
        <f>AB11</f>
        <v>320</v>
      </c>
      <c r="AK11" s="61"/>
      <c r="AL11" s="420"/>
    </row>
  </sheetData>
  <sheetProtection/>
  <printOptions horizontalCentered="1"/>
  <pageMargins left="0.3937007874015748" right="0.3937007874015748" top="0.7874015748031497" bottom="0.5905511811023623" header="0.5118110236220472" footer="0.31496062992125984"/>
  <pageSetup firstPageNumber="39" useFirstPageNumber="1" horizontalDpi="600" verticalDpi="600" orientation="portrait" paperSize="9" scale="63" r:id="rId1"/>
  <headerFooter alignWithMargins="0">
    <oddHeader>&amp;R&amp;9特定入所者介護サービス費</oddHeader>
    <oddFooter>&amp;C&amp;14&amp;P</oddFooter>
  </headerFooter>
</worksheet>
</file>

<file path=xl/worksheets/sheet3.xml><?xml version="1.0" encoding="utf-8"?>
<worksheet xmlns="http://schemas.openxmlformats.org/spreadsheetml/2006/main" xmlns:r="http://schemas.openxmlformats.org/officeDocument/2006/relationships">
  <dimension ref="A1:AO5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00390625" style="410" customWidth="1"/>
    <col min="4" max="4" width="2.375" style="410" customWidth="1"/>
    <col min="5" max="5" width="2.625" style="410" customWidth="1"/>
    <col min="6" max="8" width="2.375" style="410" customWidth="1"/>
    <col min="9" max="10" width="2.25390625" style="410" customWidth="1"/>
    <col min="11" max="11" width="2.375" style="77" customWidth="1"/>
    <col min="12" max="12" width="5.125" style="77" customWidth="1"/>
    <col min="13" max="14" width="2.375" style="77" customWidth="1"/>
    <col min="15" max="15" width="2.25390625" style="77" customWidth="1"/>
    <col min="16" max="16" width="2.50390625" style="77" customWidth="1"/>
    <col min="17" max="21" width="2.375" style="410" customWidth="1"/>
    <col min="22" max="22" width="2.625" style="410" customWidth="1"/>
    <col min="23" max="28" width="2.375" style="410" customWidth="1"/>
    <col min="29" max="29" width="2.875" style="410" customWidth="1"/>
    <col min="30" max="30" width="2.375" style="410" customWidth="1"/>
    <col min="31" max="31" width="1.75390625" style="410" customWidth="1"/>
    <col min="32" max="32" width="1.4921875" style="410" customWidth="1"/>
    <col min="33" max="34" width="2.375" style="410" customWidth="1"/>
    <col min="35" max="35" width="2.125" style="410" customWidth="1"/>
    <col min="36" max="36" width="2.25390625" style="410" customWidth="1"/>
    <col min="37" max="38" width="2.125" style="410" customWidth="1"/>
    <col min="39" max="39" width="1.75390625" style="410" customWidth="1"/>
    <col min="40" max="41" width="7.625" style="410" customWidth="1"/>
    <col min="42" max="42" width="2.75390625" style="410" customWidth="1"/>
    <col min="43" max="16384" width="9.00390625" style="410" customWidth="1"/>
  </cols>
  <sheetData>
    <row r="1" spans="1:2" ht="17.25">
      <c r="A1" s="76"/>
      <c r="B1" s="76" t="s">
        <v>447</v>
      </c>
    </row>
    <row r="3" spans="1:41" ht="18" customHeight="1">
      <c r="A3" s="3" t="s">
        <v>448</v>
      </c>
      <c r="B3" s="437"/>
      <c r="C3" s="4" t="s">
        <v>1250</v>
      </c>
      <c r="D3" s="438"/>
      <c r="E3" s="415"/>
      <c r="F3" s="415"/>
      <c r="G3" s="415"/>
      <c r="H3" s="415"/>
      <c r="I3" s="415"/>
      <c r="J3" s="415"/>
      <c r="K3" s="2"/>
      <c r="L3" s="2"/>
      <c r="M3" s="2"/>
      <c r="N3" s="2"/>
      <c r="O3" s="2"/>
      <c r="P3" s="2"/>
      <c r="Q3" s="415"/>
      <c r="R3" s="415"/>
      <c r="S3" s="415"/>
      <c r="T3" s="5" t="s">
        <v>1251</v>
      </c>
      <c r="U3" s="415"/>
      <c r="V3" s="415"/>
      <c r="W3" s="415"/>
      <c r="X3" s="415"/>
      <c r="Y3" s="415"/>
      <c r="Z3" s="415"/>
      <c r="AA3" s="415"/>
      <c r="AB3" s="415"/>
      <c r="AC3" s="415"/>
      <c r="AD3" s="415"/>
      <c r="AE3" s="415"/>
      <c r="AF3" s="415"/>
      <c r="AG3" s="415"/>
      <c r="AH3" s="415"/>
      <c r="AI3" s="415"/>
      <c r="AJ3" s="415"/>
      <c r="AK3" s="415"/>
      <c r="AL3" s="415"/>
      <c r="AM3" s="415"/>
      <c r="AN3" s="6" t="s">
        <v>1252</v>
      </c>
      <c r="AO3" s="6" t="s">
        <v>1253</v>
      </c>
    </row>
    <row r="4" spans="1:41" ht="18" customHeight="1">
      <c r="A4" s="7" t="s">
        <v>1254</v>
      </c>
      <c r="B4" s="8" t="s">
        <v>1255</v>
      </c>
      <c r="C4" s="412"/>
      <c r="D4" s="413"/>
      <c r="E4" s="439"/>
      <c r="F4" s="439"/>
      <c r="G4" s="439"/>
      <c r="H4" s="439"/>
      <c r="I4" s="439"/>
      <c r="J4" s="439"/>
      <c r="K4" s="305"/>
      <c r="L4" s="305"/>
      <c r="M4" s="305"/>
      <c r="N4" s="305"/>
      <c r="O4" s="305"/>
      <c r="P4" s="305"/>
      <c r="Q4" s="439"/>
      <c r="R4" s="439"/>
      <c r="S4" s="439"/>
      <c r="T4" s="439"/>
      <c r="U4" s="439"/>
      <c r="V4" s="439"/>
      <c r="W4" s="439"/>
      <c r="X4" s="439"/>
      <c r="Y4" s="439"/>
      <c r="Z4" s="439"/>
      <c r="AA4" s="439"/>
      <c r="AB4" s="439"/>
      <c r="AC4" s="439"/>
      <c r="AD4" s="439"/>
      <c r="AE4" s="439"/>
      <c r="AF4" s="439"/>
      <c r="AG4" s="439"/>
      <c r="AH4" s="439"/>
      <c r="AI4" s="439"/>
      <c r="AJ4" s="439"/>
      <c r="AK4" s="439"/>
      <c r="AL4" s="439"/>
      <c r="AM4" s="439"/>
      <c r="AN4" s="9" t="s">
        <v>1248</v>
      </c>
      <c r="AO4" s="9" t="s">
        <v>1249</v>
      </c>
    </row>
    <row r="5" spans="1:41" ht="18" customHeight="1">
      <c r="A5" s="14">
        <v>71</v>
      </c>
      <c r="B5" s="15">
        <v>1111</v>
      </c>
      <c r="C5" s="63" t="s">
        <v>969</v>
      </c>
      <c r="D5" s="521" t="s">
        <v>1259</v>
      </c>
      <c r="E5" s="509"/>
      <c r="F5" s="509"/>
      <c r="G5" s="509"/>
      <c r="H5" s="509"/>
      <c r="I5" s="510"/>
      <c r="J5" s="364" t="s">
        <v>970</v>
      </c>
      <c r="K5" s="414"/>
      <c r="L5" s="307"/>
      <c r="M5" s="307"/>
      <c r="N5" s="414"/>
      <c r="O5" s="307"/>
      <c r="P5" s="307"/>
      <c r="Q5" s="307"/>
      <c r="R5" s="550">
        <v>1006</v>
      </c>
      <c r="S5" s="550"/>
      <c r="T5" s="550"/>
      <c r="U5" s="307" t="s">
        <v>1249</v>
      </c>
      <c r="V5" s="27"/>
      <c r="W5" s="307"/>
      <c r="X5" s="365"/>
      <c r="Y5" s="527"/>
      <c r="Z5" s="527"/>
      <c r="AA5" s="307"/>
      <c r="AB5" s="307"/>
      <c r="AC5" s="307"/>
      <c r="AD5" s="307"/>
      <c r="AE5" s="307"/>
      <c r="AF5" s="414"/>
      <c r="AG5" s="414"/>
      <c r="AH5" s="307"/>
      <c r="AI5" s="414"/>
      <c r="AJ5" s="414"/>
      <c r="AK5" s="414"/>
      <c r="AL5" s="414"/>
      <c r="AM5" s="27"/>
      <c r="AN5" s="22">
        <f>R5</f>
        <v>1006</v>
      </c>
      <c r="AO5" s="23" t="s">
        <v>1257</v>
      </c>
    </row>
    <row r="6" spans="1:41" ht="18" customHeight="1">
      <c r="A6" s="14">
        <v>71</v>
      </c>
      <c r="B6" s="14">
        <v>1121</v>
      </c>
      <c r="C6" s="63" t="s">
        <v>344</v>
      </c>
      <c r="D6" s="522"/>
      <c r="E6" s="511"/>
      <c r="F6" s="511"/>
      <c r="G6" s="511"/>
      <c r="H6" s="511"/>
      <c r="I6" s="512"/>
      <c r="J6" s="43" t="s">
        <v>1784</v>
      </c>
      <c r="K6" s="2"/>
      <c r="L6" s="2"/>
      <c r="M6" s="2"/>
      <c r="N6" s="2"/>
      <c r="O6" s="2"/>
      <c r="P6" s="2"/>
      <c r="Q6" s="415"/>
      <c r="R6" s="2"/>
      <c r="S6" s="2"/>
      <c r="T6" s="21"/>
      <c r="U6" s="21"/>
      <c r="V6" s="89"/>
      <c r="Y6" s="12"/>
      <c r="Z6" s="307"/>
      <c r="AA6" s="307"/>
      <c r="AB6" s="527"/>
      <c r="AC6" s="527"/>
      <c r="AD6" s="307"/>
      <c r="AE6" s="39"/>
      <c r="AF6" s="307"/>
      <c r="AG6" s="307"/>
      <c r="AH6" s="307"/>
      <c r="AI6" s="39"/>
      <c r="AJ6" s="414"/>
      <c r="AK6" s="414"/>
      <c r="AL6" s="414"/>
      <c r="AM6" s="27"/>
      <c r="AN6" s="22">
        <f>S7</f>
        <v>383</v>
      </c>
      <c r="AO6" s="29" t="s">
        <v>1256</v>
      </c>
    </row>
    <row r="7" spans="1:41" ht="18" customHeight="1">
      <c r="A7" s="14">
        <v>71</v>
      </c>
      <c r="B7" s="14">
        <v>1123</v>
      </c>
      <c r="C7" s="63" t="s">
        <v>1302</v>
      </c>
      <c r="D7" s="303"/>
      <c r="E7" s="405"/>
      <c r="F7" s="405"/>
      <c r="G7" s="405"/>
      <c r="H7" s="405"/>
      <c r="I7" s="24"/>
      <c r="J7" s="44"/>
      <c r="K7" s="305"/>
      <c r="L7" s="305"/>
      <c r="M7" s="305"/>
      <c r="N7" s="305"/>
      <c r="O7" s="305"/>
      <c r="P7" s="305"/>
      <c r="Q7" s="366"/>
      <c r="R7" s="305"/>
      <c r="S7" s="528">
        <v>383</v>
      </c>
      <c r="T7" s="528"/>
      <c r="U7" s="305" t="s">
        <v>1249</v>
      </c>
      <c r="V7" s="54"/>
      <c r="W7" s="552" t="s">
        <v>449</v>
      </c>
      <c r="X7" s="552"/>
      <c r="Y7" s="552"/>
      <c r="Z7" s="552"/>
      <c r="AA7" s="552"/>
      <c r="AB7" s="552"/>
      <c r="AC7" s="552"/>
      <c r="AD7" s="552"/>
      <c r="AE7" s="552"/>
      <c r="AF7" s="552"/>
      <c r="AG7" s="552"/>
      <c r="AH7" s="552"/>
      <c r="AI7" s="552"/>
      <c r="AJ7" s="552"/>
      <c r="AK7" s="299" t="s">
        <v>450</v>
      </c>
      <c r="AL7" s="544">
        <v>0.9</v>
      </c>
      <c r="AM7" s="544"/>
      <c r="AN7" s="41">
        <f>ROUND(S7*AL7,0)</f>
        <v>345</v>
      </c>
      <c r="AO7" s="23"/>
    </row>
    <row r="8" spans="1:41" ht="18" customHeight="1">
      <c r="A8" s="14">
        <v>71</v>
      </c>
      <c r="B8" s="14">
        <v>1131</v>
      </c>
      <c r="C8" s="63" t="s">
        <v>1787</v>
      </c>
      <c r="D8" s="404"/>
      <c r="E8" s="405"/>
      <c r="F8" s="405"/>
      <c r="G8" s="405"/>
      <c r="H8" s="405"/>
      <c r="I8" s="24"/>
      <c r="J8" s="43" t="s">
        <v>1785</v>
      </c>
      <c r="K8" s="150"/>
      <c r="L8" s="150"/>
      <c r="M8" s="2"/>
      <c r="N8" s="2"/>
      <c r="O8" s="2"/>
      <c r="P8" s="150"/>
      <c r="Q8" s="415"/>
      <c r="R8" s="21"/>
      <c r="S8" s="21"/>
      <c r="T8" s="415"/>
      <c r="U8" s="415"/>
      <c r="V8" s="19"/>
      <c r="Y8" s="216"/>
      <c r="Z8" s="38"/>
      <c r="AA8" s="365"/>
      <c r="AB8" s="527"/>
      <c r="AC8" s="527"/>
      <c r="AD8" s="307"/>
      <c r="AE8" s="353"/>
      <c r="AF8" s="38"/>
      <c r="AG8" s="307"/>
      <c r="AH8" s="307"/>
      <c r="AI8" s="40"/>
      <c r="AJ8" s="533"/>
      <c r="AK8" s="529"/>
      <c r="AL8" s="414"/>
      <c r="AM8" s="47"/>
      <c r="AN8" s="22">
        <f>S9</f>
        <v>583</v>
      </c>
      <c r="AO8" s="23"/>
    </row>
    <row r="9" spans="1:41" ht="18" customHeight="1">
      <c r="A9" s="14">
        <v>71</v>
      </c>
      <c r="B9" s="14">
        <v>1133</v>
      </c>
      <c r="C9" s="63" t="s">
        <v>1303</v>
      </c>
      <c r="D9" s="404"/>
      <c r="E9" s="405"/>
      <c r="F9" s="405"/>
      <c r="G9" s="405"/>
      <c r="H9" s="405"/>
      <c r="I9" s="24"/>
      <c r="J9" s="44"/>
      <c r="K9" s="311"/>
      <c r="L9" s="311"/>
      <c r="M9" s="305"/>
      <c r="N9" s="305"/>
      <c r="O9" s="305"/>
      <c r="P9" s="311"/>
      <c r="Q9" s="366"/>
      <c r="R9" s="25"/>
      <c r="S9" s="528">
        <v>583</v>
      </c>
      <c r="T9" s="528"/>
      <c r="U9" s="305" t="s">
        <v>1249</v>
      </c>
      <c r="V9" s="26"/>
      <c r="W9" s="552" t="s">
        <v>449</v>
      </c>
      <c r="X9" s="552"/>
      <c r="Y9" s="552"/>
      <c r="Z9" s="552"/>
      <c r="AA9" s="552"/>
      <c r="AB9" s="552"/>
      <c r="AC9" s="552"/>
      <c r="AD9" s="552"/>
      <c r="AE9" s="552"/>
      <c r="AF9" s="552"/>
      <c r="AG9" s="552"/>
      <c r="AH9" s="552"/>
      <c r="AI9" s="552"/>
      <c r="AJ9" s="552"/>
      <c r="AK9" s="299" t="s">
        <v>450</v>
      </c>
      <c r="AL9" s="544">
        <f>$AL$7</f>
        <v>0.9</v>
      </c>
      <c r="AM9" s="544"/>
      <c r="AN9" s="41">
        <f>ROUND(S9*AL9,0)</f>
        <v>525</v>
      </c>
      <c r="AO9" s="23"/>
    </row>
    <row r="10" spans="1:41" ht="18" customHeight="1">
      <c r="A10" s="14">
        <v>71</v>
      </c>
      <c r="B10" s="14">
        <v>1141</v>
      </c>
      <c r="C10" s="63" t="s">
        <v>1955</v>
      </c>
      <c r="D10" s="404"/>
      <c r="E10" s="405"/>
      <c r="F10" s="405"/>
      <c r="G10" s="405"/>
      <c r="H10" s="405"/>
      <c r="I10" s="24"/>
      <c r="J10" s="43" t="s">
        <v>1786</v>
      </c>
      <c r="K10" s="2"/>
      <c r="L10" s="2"/>
      <c r="M10" s="2"/>
      <c r="N10" s="2"/>
      <c r="O10" s="2"/>
      <c r="P10" s="2"/>
      <c r="Q10" s="415"/>
      <c r="R10" s="21"/>
      <c r="S10" s="21"/>
      <c r="T10" s="415"/>
      <c r="U10" s="415"/>
      <c r="V10" s="19"/>
      <c r="Y10" s="353"/>
      <c r="Z10" s="32"/>
      <c r="AA10" s="25"/>
      <c r="AB10" s="528"/>
      <c r="AC10" s="528"/>
      <c r="AD10" s="305"/>
      <c r="AE10" s="355"/>
      <c r="AF10" s="32"/>
      <c r="AG10" s="305"/>
      <c r="AH10" s="305"/>
      <c r="AI10" s="33"/>
      <c r="AJ10" s="439"/>
      <c r="AK10" s="439"/>
      <c r="AL10" s="439"/>
      <c r="AM10" s="34"/>
      <c r="AN10" s="41">
        <f>S11</f>
        <v>785</v>
      </c>
      <c r="AO10" s="23"/>
    </row>
    <row r="11" spans="1:41" ht="18" customHeight="1">
      <c r="A11" s="14">
        <v>71</v>
      </c>
      <c r="B11" s="14">
        <v>1143</v>
      </c>
      <c r="C11" s="63" t="s">
        <v>1304</v>
      </c>
      <c r="D11" s="310"/>
      <c r="E11" s="36"/>
      <c r="F11" s="36"/>
      <c r="G11" s="36"/>
      <c r="H11" s="36"/>
      <c r="I11" s="305"/>
      <c r="J11" s="44"/>
      <c r="K11" s="305"/>
      <c r="L11" s="305"/>
      <c r="M11" s="305"/>
      <c r="N11" s="305"/>
      <c r="O11" s="305"/>
      <c r="P11" s="305"/>
      <c r="Q11" s="366"/>
      <c r="R11" s="25"/>
      <c r="S11" s="528">
        <v>785</v>
      </c>
      <c r="T11" s="528"/>
      <c r="U11" s="305" t="s">
        <v>1249</v>
      </c>
      <c r="V11" s="26"/>
      <c r="W11" s="552" t="s">
        <v>449</v>
      </c>
      <c r="X11" s="552"/>
      <c r="Y11" s="552"/>
      <c r="Z11" s="552"/>
      <c r="AA11" s="552"/>
      <c r="AB11" s="552"/>
      <c r="AC11" s="552"/>
      <c r="AD11" s="552"/>
      <c r="AE11" s="552"/>
      <c r="AF11" s="552"/>
      <c r="AG11" s="552"/>
      <c r="AH11" s="553"/>
      <c r="AI11" s="553"/>
      <c r="AJ11" s="553"/>
      <c r="AK11" s="299" t="s">
        <v>450</v>
      </c>
      <c r="AL11" s="544">
        <f>$AL$7</f>
        <v>0.9</v>
      </c>
      <c r="AM11" s="544"/>
      <c r="AN11" s="41">
        <f>ROUND(S11*AL11,0)</f>
        <v>707</v>
      </c>
      <c r="AO11" s="35"/>
    </row>
    <row r="12" spans="1:41" ht="18" customHeight="1">
      <c r="A12" s="14">
        <v>71</v>
      </c>
      <c r="B12" s="14">
        <v>6136</v>
      </c>
      <c r="C12" s="63" t="s">
        <v>451</v>
      </c>
      <c r="D12" s="310"/>
      <c r="E12" s="32" t="s">
        <v>452</v>
      </c>
      <c r="F12" s="36"/>
      <c r="G12" s="36"/>
      <c r="H12" s="36"/>
      <c r="I12" s="305"/>
      <c r="J12" s="305"/>
      <c r="K12" s="305"/>
      <c r="L12" s="305"/>
      <c r="M12" s="305"/>
      <c r="N12" s="305"/>
      <c r="O12" s="305"/>
      <c r="P12" s="305"/>
      <c r="Q12" s="366"/>
      <c r="R12" s="25"/>
      <c r="S12" s="25"/>
      <c r="T12" s="439"/>
      <c r="U12" s="439"/>
      <c r="V12" s="305"/>
      <c r="W12" s="366"/>
      <c r="X12" s="25"/>
      <c r="Y12" s="355"/>
      <c r="Z12" s="49"/>
      <c r="AA12" s="305"/>
      <c r="AB12" s="305"/>
      <c r="AC12" s="355"/>
      <c r="AD12" s="439"/>
      <c r="AE12" s="439"/>
      <c r="AF12" s="439"/>
      <c r="AG12" s="305"/>
      <c r="AH12" s="543">
        <v>610</v>
      </c>
      <c r="AI12" s="543"/>
      <c r="AJ12" s="305" t="s">
        <v>954</v>
      </c>
      <c r="AK12" s="59"/>
      <c r="AL12" s="218"/>
      <c r="AM12" s="26"/>
      <c r="AN12" s="342">
        <f>AH12</f>
        <v>610</v>
      </c>
      <c r="AO12" s="23" t="s">
        <v>1257</v>
      </c>
    </row>
    <row r="13" spans="1:41" ht="18" customHeight="1">
      <c r="A13" s="14">
        <v>71</v>
      </c>
      <c r="B13" s="14">
        <v>2111</v>
      </c>
      <c r="C13" s="63" t="s">
        <v>1260</v>
      </c>
      <c r="D13" s="17" t="s">
        <v>1258</v>
      </c>
      <c r="E13" s="18"/>
      <c r="F13" s="18"/>
      <c r="G13" s="18"/>
      <c r="H13" s="18"/>
      <c r="I13" s="2"/>
      <c r="J13" s="2"/>
      <c r="K13" s="2"/>
      <c r="L13" s="2"/>
      <c r="M13" s="2"/>
      <c r="N13" s="2"/>
      <c r="O13" s="2"/>
      <c r="P13" s="2"/>
      <c r="Q13" s="415"/>
      <c r="R13" s="415"/>
      <c r="S13" s="415"/>
      <c r="T13" s="415"/>
      <c r="U13" s="415"/>
      <c r="V13" s="89"/>
      <c r="Y13" s="353"/>
      <c r="Z13" s="38"/>
      <c r="AA13" s="365"/>
      <c r="AB13" s="527"/>
      <c r="AC13" s="527"/>
      <c r="AD13" s="307"/>
      <c r="AE13" s="353"/>
      <c r="AF13" s="38"/>
      <c r="AG13" s="307"/>
      <c r="AH13" s="307"/>
      <c r="AI13" s="39"/>
      <c r="AJ13" s="414"/>
      <c r="AK13" s="414"/>
      <c r="AL13" s="414"/>
      <c r="AM13" s="47"/>
      <c r="AN13" s="41">
        <f>R14</f>
        <v>2775</v>
      </c>
      <c r="AO13" s="23"/>
    </row>
    <row r="14" spans="1:41" ht="18" customHeight="1">
      <c r="A14" s="14">
        <v>71</v>
      </c>
      <c r="B14" s="14">
        <v>2113</v>
      </c>
      <c r="C14" s="63" t="s">
        <v>105</v>
      </c>
      <c r="D14" s="31"/>
      <c r="E14" s="36"/>
      <c r="F14" s="36"/>
      <c r="G14" s="36"/>
      <c r="H14" s="36"/>
      <c r="I14" s="305"/>
      <c r="J14" s="305"/>
      <c r="K14" s="305"/>
      <c r="L14" s="305"/>
      <c r="M14" s="305"/>
      <c r="N14" s="305"/>
      <c r="O14" s="305"/>
      <c r="P14" s="305"/>
      <c r="Q14" s="363"/>
      <c r="R14" s="543">
        <v>2775</v>
      </c>
      <c r="S14" s="543"/>
      <c r="T14" s="543"/>
      <c r="U14" s="305" t="s">
        <v>1249</v>
      </c>
      <c r="V14" s="54"/>
      <c r="W14" s="552" t="s">
        <v>449</v>
      </c>
      <c r="X14" s="552"/>
      <c r="Y14" s="552"/>
      <c r="Z14" s="552"/>
      <c r="AA14" s="552"/>
      <c r="AB14" s="552"/>
      <c r="AC14" s="552"/>
      <c r="AD14" s="552"/>
      <c r="AE14" s="552"/>
      <c r="AF14" s="552"/>
      <c r="AG14" s="552"/>
      <c r="AH14" s="552"/>
      <c r="AI14" s="552"/>
      <c r="AJ14" s="552"/>
      <c r="AK14" s="299" t="s">
        <v>450</v>
      </c>
      <c r="AL14" s="544">
        <f>$AL$7</f>
        <v>0.9</v>
      </c>
      <c r="AM14" s="544"/>
      <c r="AN14" s="41">
        <f>ROUND(R14*AL14,0)</f>
        <v>2498</v>
      </c>
      <c r="AO14" s="23"/>
    </row>
    <row r="15" spans="1:41" ht="18" customHeight="1">
      <c r="A15" s="14">
        <v>71</v>
      </c>
      <c r="B15" s="14">
        <v>6101</v>
      </c>
      <c r="C15" s="63" t="s">
        <v>1344</v>
      </c>
      <c r="D15" s="17" t="s">
        <v>453</v>
      </c>
      <c r="E15" s="116"/>
      <c r="F15" s="18"/>
      <c r="G15" s="18"/>
      <c r="H15" s="18"/>
      <c r="I15" s="2"/>
      <c r="J15" s="2"/>
      <c r="K15" s="2"/>
      <c r="L15" s="19"/>
      <c r="M15" s="306" t="s">
        <v>435</v>
      </c>
      <c r="N15" s="307"/>
      <c r="O15" s="305"/>
      <c r="P15" s="305"/>
      <c r="Q15" s="25"/>
      <c r="R15" s="25"/>
      <c r="S15" s="439"/>
      <c r="T15" s="439"/>
      <c r="U15" s="305"/>
      <c r="V15" s="366"/>
      <c r="W15" s="366"/>
      <c r="X15" s="25"/>
      <c r="Y15" s="355"/>
      <c r="Z15" s="51"/>
      <c r="AA15" s="307"/>
      <c r="AB15" s="307"/>
      <c r="AC15" s="353"/>
      <c r="AD15" s="414"/>
      <c r="AE15" s="414"/>
      <c r="AF15" s="414"/>
      <c r="AG15" s="307"/>
      <c r="AH15" s="532">
        <v>12</v>
      </c>
      <c r="AI15" s="532"/>
      <c r="AJ15" s="307" t="s">
        <v>954</v>
      </c>
      <c r="AK15" s="40"/>
      <c r="AL15" s="356"/>
      <c r="AM15" s="27"/>
      <c r="AN15" s="41">
        <f>AH15</f>
        <v>12</v>
      </c>
      <c r="AO15" s="29" t="s">
        <v>1346</v>
      </c>
    </row>
    <row r="16" spans="1:41" ht="18" customHeight="1">
      <c r="A16" s="14">
        <v>71</v>
      </c>
      <c r="B16" s="14">
        <v>6102</v>
      </c>
      <c r="C16" s="63" t="s">
        <v>1345</v>
      </c>
      <c r="D16" s="310"/>
      <c r="E16" s="32"/>
      <c r="F16" s="36"/>
      <c r="G16" s="36"/>
      <c r="H16" s="36"/>
      <c r="I16" s="305"/>
      <c r="J16" s="305"/>
      <c r="K16" s="305"/>
      <c r="L16" s="26"/>
      <c r="M16" s="306" t="s">
        <v>436</v>
      </c>
      <c r="N16" s="307"/>
      <c r="O16" s="305"/>
      <c r="P16" s="305"/>
      <c r="Q16" s="25"/>
      <c r="R16" s="25"/>
      <c r="S16" s="439"/>
      <c r="T16" s="439"/>
      <c r="U16" s="305"/>
      <c r="V16" s="366"/>
      <c r="W16" s="366"/>
      <c r="X16" s="25"/>
      <c r="Y16" s="355"/>
      <c r="Z16" s="51"/>
      <c r="AA16" s="307"/>
      <c r="AB16" s="307"/>
      <c r="AC16" s="353"/>
      <c r="AD16" s="414"/>
      <c r="AE16" s="414"/>
      <c r="AF16" s="414"/>
      <c r="AG16" s="307"/>
      <c r="AH16" s="532">
        <v>84</v>
      </c>
      <c r="AI16" s="532"/>
      <c r="AJ16" s="307" t="s">
        <v>954</v>
      </c>
      <c r="AK16" s="40"/>
      <c r="AL16" s="356"/>
      <c r="AM16" s="27"/>
      <c r="AN16" s="41">
        <f>AH16</f>
        <v>84</v>
      </c>
      <c r="AO16" s="29" t="s">
        <v>1257</v>
      </c>
    </row>
    <row r="17" spans="1:41" ht="18" customHeight="1">
      <c r="A17" s="14">
        <v>71</v>
      </c>
      <c r="B17" s="14">
        <v>6103</v>
      </c>
      <c r="C17" s="63" t="s">
        <v>2302</v>
      </c>
      <c r="D17" s="20" t="s">
        <v>1783</v>
      </c>
      <c r="E17" s="2"/>
      <c r="F17" s="2"/>
      <c r="G17" s="2"/>
      <c r="H17" s="2"/>
      <c r="I17" s="2"/>
      <c r="J17" s="2"/>
      <c r="K17" s="2"/>
      <c r="L17" s="19"/>
      <c r="M17" s="306" t="s">
        <v>1780</v>
      </c>
      <c r="N17" s="99"/>
      <c r="O17" s="99"/>
      <c r="P17" s="99"/>
      <c r="Q17" s="99"/>
      <c r="R17" s="99"/>
      <c r="S17" s="414"/>
      <c r="T17" s="414"/>
      <c r="U17" s="307"/>
      <c r="V17" s="352"/>
      <c r="W17" s="352"/>
      <c r="X17" s="414"/>
      <c r="Y17" s="353"/>
      <c r="Z17" s="307"/>
      <c r="AA17" s="365"/>
      <c r="AB17" s="353"/>
      <c r="AC17" s="51"/>
      <c r="AD17" s="356"/>
      <c r="AE17" s="307"/>
      <c r="AF17" s="40" t="s">
        <v>1008</v>
      </c>
      <c r="AG17" s="365" t="s">
        <v>438</v>
      </c>
      <c r="AH17" s="414"/>
      <c r="AI17" s="414"/>
      <c r="AJ17" s="307" t="s">
        <v>2301</v>
      </c>
      <c r="AK17" s="307"/>
      <c r="AL17" s="40"/>
      <c r="AM17" s="27"/>
      <c r="AN17" s="58"/>
      <c r="AO17" s="23"/>
    </row>
    <row r="18" spans="1:41" ht="18" customHeight="1">
      <c r="A18" s="14">
        <v>71</v>
      </c>
      <c r="B18" s="14">
        <v>6105</v>
      </c>
      <c r="C18" s="63" t="s">
        <v>2303</v>
      </c>
      <c r="D18" s="28"/>
      <c r="E18" s="10"/>
      <c r="F18" s="10"/>
      <c r="G18" s="10"/>
      <c r="H18" s="10"/>
      <c r="I18" s="10"/>
      <c r="J18" s="10"/>
      <c r="K18" s="10"/>
      <c r="L18" s="24"/>
      <c r="M18" s="306" t="s">
        <v>1781</v>
      </c>
      <c r="N18" s="99"/>
      <c r="O18" s="99"/>
      <c r="P18" s="99"/>
      <c r="Q18" s="99"/>
      <c r="R18" s="99"/>
      <c r="S18" s="414"/>
      <c r="T18" s="414"/>
      <c r="U18" s="307"/>
      <c r="V18" s="352"/>
      <c r="W18" s="352"/>
      <c r="X18" s="414"/>
      <c r="Y18" s="353"/>
      <c r="Z18" s="307"/>
      <c r="AA18" s="365"/>
      <c r="AB18" s="353"/>
      <c r="AC18" s="51"/>
      <c r="AD18" s="356"/>
      <c r="AE18" s="307"/>
      <c r="AF18" s="40" t="s">
        <v>1190</v>
      </c>
      <c r="AG18" s="40"/>
      <c r="AH18" s="539">
        <v>0.9</v>
      </c>
      <c r="AI18" s="540"/>
      <c r="AJ18" s="307" t="s">
        <v>2301</v>
      </c>
      <c r="AK18" s="307"/>
      <c r="AL18" s="40"/>
      <c r="AM18" s="27"/>
      <c r="AN18" s="58"/>
      <c r="AO18" s="418"/>
    </row>
    <row r="19" spans="1:41" ht="18" customHeight="1">
      <c r="A19" s="14">
        <v>71</v>
      </c>
      <c r="B19" s="14">
        <v>6107</v>
      </c>
      <c r="C19" s="63" t="s">
        <v>2304</v>
      </c>
      <c r="D19" s="304"/>
      <c r="E19" s="305"/>
      <c r="F19" s="305"/>
      <c r="G19" s="305"/>
      <c r="H19" s="305"/>
      <c r="I19" s="305"/>
      <c r="J19" s="305"/>
      <c r="K19" s="305"/>
      <c r="L19" s="26"/>
      <c r="M19" s="306" t="s">
        <v>1782</v>
      </c>
      <c r="N19" s="99"/>
      <c r="O19" s="99"/>
      <c r="P19" s="99"/>
      <c r="Q19" s="99"/>
      <c r="R19" s="99"/>
      <c r="S19" s="414"/>
      <c r="T19" s="414"/>
      <c r="U19" s="307"/>
      <c r="V19" s="352"/>
      <c r="W19" s="352"/>
      <c r="X19" s="414"/>
      <c r="Y19" s="353"/>
      <c r="Z19" s="307"/>
      <c r="AA19" s="365"/>
      <c r="AB19" s="353"/>
      <c r="AC19" s="51"/>
      <c r="AD19" s="356"/>
      <c r="AE19" s="307"/>
      <c r="AF19" s="40" t="s">
        <v>1190</v>
      </c>
      <c r="AG19" s="40"/>
      <c r="AH19" s="539">
        <v>0.8</v>
      </c>
      <c r="AI19" s="540"/>
      <c r="AJ19" s="307" t="s">
        <v>2301</v>
      </c>
      <c r="AK19" s="307"/>
      <c r="AL19" s="40"/>
      <c r="AM19" s="27"/>
      <c r="AN19" s="58"/>
      <c r="AO19" s="418"/>
    </row>
    <row r="20" spans="1:41" ht="18" customHeight="1">
      <c r="A20" s="14">
        <v>71</v>
      </c>
      <c r="B20" s="14">
        <v>7201</v>
      </c>
      <c r="C20" s="63" t="s">
        <v>401</v>
      </c>
      <c r="D20" s="17"/>
      <c r="E20" s="509" t="s">
        <v>1856</v>
      </c>
      <c r="F20" s="554"/>
      <c r="G20" s="554"/>
      <c r="H20" s="554"/>
      <c r="I20" s="554"/>
      <c r="J20" s="554"/>
      <c r="K20" s="554"/>
      <c r="L20" s="555"/>
      <c r="M20" s="306"/>
      <c r="N20" s="307"/>
      <c r="O20" s="305"/>
      <c r="P20" s="305"/>
      <c r="Q20" s="25"/>
      <c r="R20" s="25"/>
      <c r="S20" s="439"/>
      <c r="T20" s="439"/>
      <c r="U20" s="305"/>
      <c r="V20" s="366"/>
      <c r="W20" s="366"/>
      <c r="X20" s="25"/>
      <c r="Y20" s="355"/>
      <c r="Z20" s="51"/>
      <c r="AA20" s="307"/>
      <c r="AB20" s="307"/>
      <c r="AC20" s="353"/>
      <c r="AD20" s="414"/>
      <c r="AE20" s="414"/>
      <c r="AF20" s="414"/>
      <c r="AG20" s="307"/>
      <c r="AH20" s="532">
        <v>50</v>
      </c>
      <c r="AI20" s="532"/>
      <c r="AJ20" s="307" t="s">
        <v>954</v>
      </c>
      <c r="AK20" s="40"/>
      <c r="AL20" s="356"/>
      <c r="AM20" s="27"/>
      <c r="AN20" s="41">
        <f aca="true" t="shared" si="0" ref="AN20:AN31">AH20</f>
        <v>50</v>
      </c>
      <c r="AO20" s="23"/>
    </row>
    <row r="21" spans="1:41" ht="18" customHeight="1">
      <c r="A21" s="14">
        <v>71</v>
      </c>
      <c r="B21" s="14">
        <v>7203</v>
      </c>
      <c r="C21" s="63" t="s">
        <v>454</v>
      </c>
      <c r="D21" s="404"/>
      <c r="E21" s="556"/>
      <c r="F21" s="556"/>
      <c r="G21" s="556"/>
      <c r="H21" s="556"/>
      <c r="I21" s="556"/>
      <c r="J21" s="556"/>
      <c r="K21" s="556"/>
      <c r="L21" s="557"/>
      <c r="M21" s="306"/>
      <c r="N21" s="307"/>
      <c r="O21" s="305"/>
      <c r="P21" s="305"/>
      <c r="Q21" s="25"/>
      <c r="R21" s="25"/>
      <c r="S21" s="439"/>
      <c r="T21" s="439"/>
      <c r="U21" s="305"/>
      <c r="V21" s="366"/>
      <c r="W21" s="366"/>
      <c r="X21" s="25"/>
      <c r="Y21" s="355"/>
      <c r="Z21" s="51"/>
      <c r="AA21" s="307"/>
      <c r="AB21" s="307"/>
      <c r="AC21" s="353"/>
      <c r="AD21" s="414"/>
      <c r="AE21" s="414"/>
      <c r="AF21" s="414"/>
      <c r="AG21" s="307"/>
      <c r="AH21" s="532">
        <v>100</v>
      </c>
      <c r="AI21" s="532"/>
      <c r="AJ21" s="307" t="s">
        <v>954</v>
      </c>
      <c r="AK21" s="40"/>
      <c r="AL21" s="356"/>
      <c r="AM21" s="27"/>
      <c r="AN21" s="41">
        <f t="shared" si="0"/>
        <v>100</v>
      </c>
      <c r="AO21" s="23"/>
    </row>
    <row r="22" spans="1:41" ht="18" customHeight="1">
      <c r="A22" s="14">
        <v>71</v>
      </c>
      <c r="B22" s="14">
        <v>7205</v>
      </c>
      <c r="C22" s="63" t="s">
        <v>455</v>
      </c>
      <c r="D22" s="404"/>
      <c r="E22" s="556"/>
      <c r="F22" s="556"/>
      <c r="G22" s="556"/>
      <c r="H22" s="556"/>
      <c r="I22" s="556"/>
      <c r="J22" s="556"/>
      <c r="K22" s="556"/>
      <c r="L22" s="557"/>
      <c r="M22" s="306"/>
      <c r="N22" s="307"/>
      <c r="O22" s="305"/>
      <c r="P22" s="305"/>
      <c r="Q22" s="25"/>
      <c r="R22" s="25"/>
      <c r="S22" s="439"/>
      <c r="T22" s="439"/>
      <c r="U22" s="305"/>
      <c r="V22" s="366"/>
      <c r="W22" s="366"/>
      <c r="X22" s="25"/>
      <c r="Y22" s="355"/>
      <c r="Z22" s="51"/>
      <c r="AA22" s="307"/>
      <c r="AB22" s="307"/>
      <c r="AC22" s="353"/>
      <c r="AD22" s="414"/>
      <c r="AE22" s="414"/>
      <c r="AF22" s="414"/>
      <c r="AG22" s="307"/>
      <c r="AH22" s="532">
        <v>150</v>
      </c>
      <c r="AI22" s="532"/>
      <c r="AJ22" s="307" t="s">
        <v>954</v>
      </c>
      <c r="AK22" s="40"/>
      <c r="AL22" s="356"/>
      <c r="AM22" s="27"/>
      <c r="AN22" s="41">
        <f t="shared" si="0"/>
        <v>150</v>
      </c>
      <c r="AO22" s="23"/>
    </row>
    <row r="23" spans="1:41" ht="18" customHeight="1">
      <c r="A23" s="14">
        <v>71</v>
      </c>
      <c r="B23" s="14">
        <v>7207</v>
      </c>
      <c r="C23" s="63" t="s">
        <v>956</v>
      </c>
      <c r="D23" s="303"/>
      <c r="E23" s="308"/>
      <c r="F23" s="432"/>
      <c r="G23" s="432"/>
      <c r="H23" s="432"/>
      <c r="I23" s="432"/>
      <c r="J23" s="432"/>
      <c r="K23" s="432"/>
      <c r="L23" s="433"/>
      <c r="M23" s="306"/>
      <c r="N23" s="307"/>
      <c r="O23" s="305"/>
      <c r="P23" s="305"/>
      <c r="Q23" s="25"/>
      <c r="R23" s="25"/>
      <c r="S23" s="439"/>
      <c r="T23" s="439"/>
      <c r="U23" s="305"/>
      <c r="V23" s="366"/>
      <c r="W23" s="366"/>
      <c r="X23" s="25"/>
      <c r="Y23" s="355"/>
      <c r="Z23" s="51"/>
      <c r="AA23" s="307"/>
      <c r="AB23" s="307"/>
      <c r="AC23" s="353"/>
      <c r="AD23" s="414"/>
      <c r="AE23" s="414"/>
      <c r="AF23" s="414"/>
      <c r="AG23" s="307"/>
      <c r="AH23" s="532">
        <v>200</v>
      </c>
      <c r="AI23" s="532"/>
      <c r="AJ23" s="307" t="s">
        <v>954</v>
      </c>
      <c r="AK23" s="40"/>
      <c r="AL23" s="356"/>
      <c r="AM23" s="27"/>
      <c r="AN23" s="41">
        <f t="shared" si="0"/>
        <v>200</v>
      </c>
      <c r="AO23" s="23"/>
    </row>
    <row r="24" spans="1:41" ht="18" customHeight="1">
      <c r="A24" s="14">
        <v>71</v>
      </c>
      <c r="B24" s="14">
        <v>7209</v>
      </c>
      <c r="C24" s="63" t="s">
        <v>957</v>
      </c>
      <c r="D24" s="404"/>
      <c r="E24" s="432"/>
      <c r="F24" s="432"/>
      <c r="G24" s="432"/>
      <c r="H24" s="432"/>
      <c r="I24" s="432"/>
      <c r="J24" s="432"/>
      <c r="K24" s="432"/>
      <c r="L24" s="433"/>
      <c r="M24" s="306"/>
      <c r="N24" s="307"/>
      <c r="O24" s="305"/>
      <c r="P24" s="305"/>
      <c r="Q24" s="25"/>
      <c r="R24" s="25"/>
      <c r="S24" s="439"/>
      <c r="T24" s="439"/>
      <c r="U24" s="305"/>
      <c r="V24" s="366"/>
      <c r="W24" s="366"/>
      <c r="X24" s="25"/>
      <c r="Y24" s="355"/>
      <c r="Z24" s="51"/>
      <c r="AA24" s="307"/>
      <c r="AB24" s="307"/>
      <c r="AC24" s="353"/>
      <c r="AD24" s="414"/>
      <c r="AE24" s="414"/>
      <c r="AF24" s="414"/>
      <c r="AG24" s="307"/>
      <c r="AH24" s="532">
        <v>250</v>
      </c>
      <c r="AI24" s="532"/>
      <c r="AJ24" s="307" t="s">
        <v>954</v>
      </c>
      <c r="AK24" s="40"/>
      <c r="AL24" s="356"/>
      <c r="AM24" s="27"/>
      <c r="AN24" s="41">
        <f t="shared" si="0"/>
        <v>250</v>
      </c>
      <c r="AO24" s="23"/>
    </row>
    <row r="25" spans="1:41" ht="18" customHeight="1">
      <c r="A25" s="14">
        <v>71</v>
      </c>
      <c r="B25" s="14">
        <v>7211</v>
      </c>
      <c r="C25" s="63" t="s">
        <v>958</v>
      </c>
      <c r="D25" s="310"/>
      <c r="E25" s="435"/>
      <c r="F25" s="435"/>
      <c r="G25" s="435"/>
      <c r="H25" s="435"/>
      <c r="I25" s="435"/>
      <c r="J25" s="435"/>
      <c r="K25" s="435"/>
      <c r="L25" s="436"/>
      <c r="M25" s="306"/>
      <c r="N25" s="307"/>
      <c r="O25" s="305"/>
      <c r="P25" s="305"/>
      <c r="Q25" s="25"/>
      <c r="R25" s="25"/>
      <c r="S25" s="439"/>
      <c r="T25" s="439"/>
      <c r="U25" s="305"/>
      <c r="V25" s="366"/>
      <c r="W25" s="366"/>
      <c r="X25" s="25"/>
      <c r="Y25" s="355"/>
      <c r="Z25" s="51"/>
      <c r="AA25" s="307"/>
      <c r="AB25" s="307"/>
      <c r="AC25" s="353"/>
      <c r="AD25" s="414"/>
      <c r="AE25" s="414"/>
      <c r="AF25" s="414"/>
      <c r="AG25" s="307"/>
      <c r="AH25" s="532">
        <v>300</v>
      </c>
      <c r="AI25" s="532"/>
      <c r="AJ25" s="307" t="s">
        <v>954</v>
      </c>
      <c r="AK25" s="40"/>
      <c r="AL25" s="356"/>
      <c r="AM25" s="27"/>
      <c r="AN25" s="41">
        <f t="shared" si="0"/>
        <v>300</v>
      </c>
      <c r="AO25" s="23"/>
    </row>
    <row r="26" spans="1:41" ht="18" customHeight="1">
      <c r="A26" s="14">
        <v>71</v>
      </c>
      <c r="B26" s="14">
        <v>7301</v>
      </c>
      <c r="C26" s="63" t="s">
        <v>402</v>
      </c>
      <c r="D26" s="17"/>
      <c r="E26" s="509" t="s">
        <v>1857</v>
      </c>
      <c r="F26" s="509"/>
      <c r="G26" s="509"/>
      <c r="H26" s="509"/>
      <c r="I26" s="509"/>
      <c r="J26" s="509"/>
      <c r="K26" s="509"/>
      <c r="L26" s="510"/>
      <c r="M26" s="306"/>
      <c r="N26" s="307"/>
      <c r="O26" s="305"/>
      <c r="P26" s="305"/>
      <c r="Q26" s="25"/>
      <c r="R26" s="25"/>
      <c r="S26" s="439"/>
      <c r="T26" s="439"/>
      <c r="U26" s="305"/>
      <c r="V26" s="366"/>
      <c r="W26" s="366"/>
      <c r="X26" s="25"/>
      <c r="Y26" s="355"/>
      <c r="Z26" s="51"/>
      <c r="AA26" s="307"/>
      <c r="AB26" s="307"/>
      <c r="AC26" s="353"/>
      <c r="AD26" s="414"/>
      <c r="AE26" s="414"/>
      <c r="AF26" s="414"/>
      <c r="AG26" s="307"/>
      <c r="AH26" s="532">
        <v>50</v>
      </c>
      <c r="AI26" s="532"/>
      <c r="AJ26" s="307" t="s">
        <v>954</v>
      </c>
      <c r="AK26" s="40"/>
      <c r="AL26" s="356"/>
      <c r="AM26" s="27"/>
      <c r="AN26" s="41">
        <f t="shared" si="0"/>
        <v>50</v>
      </c>
      <c r="AO26" s="23"/>
    </row>
    <row r="27" spans="1:41" ht="18" customHeight="1">
      <c r="A27" s="14">
        <v>71</v>
      </c>
      <c r="B27" s="14">
        <v>7303</v>
      </c>
      <c r="C27" s="63" t="s">
        <v>403</v>
      </c>
      <c r="D27" s="404"/>
      <c r="E27" s="511"/>
      <c r="F27" s="511"/>
      <c r="G27" s="511"/>
      <c r="H27" s="511"/>
      <c r="I27" s="511"/>
      <c r="J27" s="511"/>
      <c r="K27" s="511"/>
      <c r="L27" s="512"/>
      <c r="M27" s="306"/>
      <c r="N27" s="307"/>
      <c r="O27" s="305"/>
      <c r="P27" s="305"/>
      <c r="Q27" s="25"/>
      <c r="R27" s="25"/>
      <c r="S27" s="439"/>
      <c r="T27" s="439"/>
      <c r="U27" s="305"/>
      <c r="V27" s="366"/>
      <c r="W27" s="366"/>
      <c r="X27" s="25"/>
      <c r="Y27" s="355"/>
      <c r="Z27" s="51"/>
      <c r="AA27" s="307"/>
      <c r="AB27" s="307"/>
      <c r="AC27" s="353"/>
      <c r="AD27" s="414"/>
      <c r="AE27" s="414"/>
      <c r="AF27" s="414"/>
      <c r="AG27" s="307"/>
      <c r="AH27" s="532">
        <v>100</v>
      </c>
      <c r="AI27" s="532"/>
      <c r="AJ27" s="307" t="s">
        <v>954</v>
      </c>
      <c r="AK27" s="40"/>
      <c r="AL27" s="356"/>
      <c r="AM27" s="27"/>
      <c r="AN27" s="41">
        <f t="shared" si="0"/>
        <v>100</v>
      </c>
      <c r="AO27" s="23"/>
    </row>
    <row r="28" spans="1:41" ht="18" customHeight="1">
      <c r="A28" s="14">
        <v>71</v>
      </c>
      <c r="B28" s="14">
        <v>7305</v>
      </c>
      <c r="C28" s="63" t="s">
        <v>404</v>
      </c>
      <c r="D28" s="404"/>
      <c r="E28" s="511"/>
      <c r="F28" s="511"/>
      <c r="G28" s="511"/>
      <c r="H28" s="511"/>
      <c r="I28" s="511"/>
      <c r="J28" s="511"/>
      <c r="K28" s="511"/>
      <c r="L28" s="512"/>
      <c r="M28" s="306"/>
      <c r="N28" s="307"/>
      <c r="O28" s="305"/>
      <c r="P28" s="305"/>
      <c r="Q28" s="25"/>
      <c r="R28" s="25"/>
      <c r="S28" s="439"/>
      <c r="T28" s="439"/>
      <c r="U28" s="305"/>
      <c r="V28" s="366"/>
      <c r="W28" s="366"/>
      <c r="X28" s="25"/>
      <c r="Y28" s="355"/>
      <c r="Z28" s="51"/>
      <c r="AA28" s="307"/>
      <c r="AB28" s="307"/>
      <c r="AC28" s="353"/>
      <c r="AD28" s="414"/>
      <c r="AE28" s="414"/>
      <c r="AF28" s="414"/>
      <c r="AG28" s="307"/>
      <c r="AH28" s="532">
        <v>150</v>
      </c>
      <c r="AI28" s="532"/>
      <c r="AJ28" s="307" t="s">
        <v>954</v>
      </c>
      <c r="AK28" s="40"/>
      <c r="AL28" s="356"/>
      <c r="AM28" s="27"/>
      <c r="AN28" s="41">
        <f t="shared" si="0"/>
        <v>150</v>
      </c>
      <c r="AO28" s="23"/>
    </row>
    <row r="29" spans="1:41" ht="18" customHeight="1">
      <c r="A29" s="14">
        <v>71</v>
      </c>
      <c r="B29" s="14">
        <v>7307</v>
      </c>
      <c r="C29" s="63" t="s">
        <v>959</v>
      </c>
      <c r="D29" s="303"/>
      <c r="E29" s="308"/>
      <c r="F29" s="308"/>
      <c r="G29" s="308"/>
      <c r="H29" s="308"/>
      <c r="I29" s="308"/>
      <c r="J29" s="308"/>
      <c r="K29" s="308"/>
      <c r="L29" s="309"/>
      <c r="M29" s="306"/>
      <c r="N29" s="307"/>
      <c r="O29" s="305"/>
      <c r="P29" s="305"/>
      <c r="Q29" s="25"/>
      <c r="R29" s="25"/>
      <c r="S29" s="439"/>
      <c r="T29" s="439"/>
      <c r="U29" s="305"/>
      <c r="V29" s="366"/>
      <c r="W29" s="366"/>
      <c r="X29" s="25"/>
      <c r="Y29" s="355"/>
      <c r="Z29" s="51"/>
      <c r="AA29" s="307"/>
      <c r="AB29" s="307"/>
      <c r="AC29" s="353"/>
      <c r="AD29" s="414"/>
      <c r="AE29" s="414"/>
      <c r="AF29" s="414"/>
      <c r="AG29" s="307"/>
      <c r="AH29" s="532">
        <v>200</v>
      </c>
      <c r="AI29" s="532"/>
      <c r="AJ29" s="307" t="s">
        <v>954</v>
      </c>
      <c r="AK29" s="40"/>
      <c r="AL29" s="356"/>
      <c r="AM29" s="27"/>
      <c r="AN29" s="41">
        <f t="shared" si="0"/>
        <v>200</v>
      </c>
      <c r="AO29" s="23"/>
    </row>
    <row r="30" spans="1:41" ht="18" customHeight="1">
      <c r="A30" s="14">
        <v>71</v>
      </c>
      <c r="B30" s="14">
        <v>7309</v>
      </c>
      <c r="C30" s="63" t="s">
        <v>960</v>
      </c>
      <c r="D30" s="404"/>
      <c r="E30" s="308"/>
      <c r="F30" s="308"/>
      <c r="G30" s="308"/>
      <c r="H30" s="308"/>
      <c r="I30" s="308"/>
      <c r="J30" s="308"/>
      <c r="K30" s="308"/>
      <c r="L30" s="309"/>
      <c r="M30" s="306"/>
      <c r="N30" s="307"/>
      <c r="O30" s="305"/>
      <c r="P30" s="305"/>
      <c r="Q30" s="25"/>
      <c r="R30" s="25"/>
      <c r="S30" s="439"/>
      <c r="T30" s="439"/>
      <c r="U30" s="305"/>
      <c r="V30" s="366"/>
      <c r="W30" s="366"/>
      <c r="X30" s="25"/>
      <c r="Y30" s="355"/>
      <c r="Z30" s="51"/>
      <c r="AA30" s="307"/>
      <c r="AB30" s="307"/>
      <c r="AC30" s="353"/>
      <c r="AD30" s="414"/>
      <c r="AE30" s="414"/>
      <c r="AF30" s="414"/>
      <c r="AG30" s="307"/>
      <c r="AH30" s="532">
        <v>250</v>
      </c>
      <c r="AI30" s="532"/>
      <c r="AJ30" s="307" t="s">
        <v>954</v>
      </c>
      <c r="AK30" s="40"/>
      <c r="AL30" s="356"/>
      <c r="AM30" s="27"/>
      <c r="AN30" s="41">
        <f t="shared" si="0"/>
        <v>250</v>
      </c>
      <c r="AO30" s="23"/>
    </row>
    <row r="31" spans="1:41" ht="18" customHeight="1">
      <c r="A31" s="14">
        <v>71</v>
      </c>
      <c r="B31" s="14">
        <v>7311</v>
      </c>
      <c r="C31" s="63" t="s">
        <v>961</v>
      </c>
      <c r="D31" s="310"/>
      <c r="E31" s="311"/>
      <c r="F31" s="311"/>
      <c r="G31" s="311"/>
      <c r="H31" s="311"/>
      <c r="I31" s="311"/>
      <c r="J31" s="311"/>
      <c r="K31" s="311"/>
      <c r="L31" s="312"/>
      <c r="M31" s="306"/>
      <c r="N31" s="307"/>
      <c r="O31" s="305"/>
      <c r="P31" s="305"/>
      <c r="Q31" s="25"/>
      <c r="R31" s="25"/>
      <c r="S31" s="439"/>
      <c r="T31" s="439"/>
      <c r="U31" s="305"/>
      <c r="V31" s="366"/>
      <c r="W31" s="366"/>
      <c r="X31" s="25"/>
      <c r="Y31" s="355"/>
      <c r="Z31" s="51"/>
      <c r="AA31" s="307"/>
      <c r="AB31" s="307"/>
      <c r="AC31" s="353"/>
      <c r="AD31" s="414"/>
      <c r="AE31" s="414"/>
      <c r="AF31" s="414"/>
      <c r="AG31" s="307"/>
      <c r="AH31" s="532">
        <v>300</v>
      </c>
      <c r="AI31" s="532"/>
      <c r="AJ31" s="307" t="s">
        <v>954</v>
      </c>
      <c r="AK31" s="40"/>
      <c r="AL31" s="356"/>
      <c r="AM31" s="27"/>
      <c r="AN31" s="41">
        <f t="shared" si="0"/>
        <v>300</v>
      </c>
      <c r="AO31" s="35"/>
    </row>
    <row r="32" spans="18:30" ht="18" customHeight="1">
      <c r="R32" s="420"/>
      <c r="S32" s="420"/>
      <c r="T32" s="420"/>
      <c r="U32" s="420"/>
      <c r="V32" s="420"/>
      <c r="W32" s="420"/>
      <c r="X32" s="420"/>
      <c r="Y32" s="420"/>
      <c r="Z32" s="420"/>
      <c r="AA32" s="420"/>
      <c r="AB32" s="420"/>
      <c r="AC32" s="420"/>
      <c r="AD32" s="420"/>
    </row>
    <row r="33" spans="18:30" ht="18" customHeight="1">
      <c r="R33" s="420"/>
      <c r="S33" s="420"/>
      <c r="T33" s="420"/>
      <c r="U33" s="420"/>
      <c r="V33" s="420"/>
      <c r="W33" s="420"/>
      <c r="X33" s="420"/>
      <c r="Y33" s="420"/>
      <c r="Z33" s="420"/>
      <c r="AA33" s="420"/>
      <c r="AB33" s="420"/>
      <c r="AC33" s="420"/>
      <c r="AD33" s="420"/>
    </row>
    <row r="34" spans="2:30" ht="18" customHeight="1">
      <c r="B34" s="76" t="s">
        <v>1985</v>
      </c>
      <c r="R34" s="420"/>
      <c r="S34" s="420"/>
      <c r="T34" s="420"/>
      <c r="U34" s="420"/>
      <c r="V34" s="420"/>
      <c r="W34" s="10"/>
      <c r="X34" s="10"/>
      <c r="Y34" s="10"/>
      <c r="Z34" s="420"/>
      <c r="AA34" s="420"/>
      <c r="AB34" s="420"/>
      <c r="AC34" s="420"/>
      <c r="AD34" s="420"/>
    </row>
    <row r="35" spans="18:30" ht="18" customHeight="1">
      <c r="R35" s="420"/>
      <c r="S35" s="420"/>
      <c r="T35" s="420"/>
      <c r="U35" s="420"/>
      <c r="V35" s="420"/>
      <c r="W35" s="10"/>
      <c r="X35" s="10"/>
      <c r="Y35" s="12"/>
      <c r="Z35" s="420"/>
      <c r="AA35" s="420"/>
      <c r="AB35" s="420"/>
      <c r="AC35" s="420"/>
      <c r="AD35" s="420"/>
    </row>
    <row r="36" spans="1:41" ht="18" customHeight="1">
      <c r="A36" s="3" t="s">
        <v>456</v>
      </c>
      <c r="B36" s="437"/>
      <c r="C36" s="4" t="s">
        <v>1250</v>
      </c>
      <c r="D36" s="438"/>
      <c r="E36" s="415"/>
      <c r="F36" s="415"/>
      <c r="G36" s="415"/>
      <c r="H36" s="415"/>
      <c r="I36" s="415"/>
      <c r="J36" s="415"/>
      <c r="K36" s="2"/>
      <c r="L36" s="2"/>
      <c r="M36" s="2"/>
      <c r="N36" s="2"/>
      <c r="O36" s="2"/>
      <c r="P36" s="2"/>
      <c r="Q36" s="415"/>
      <c r="R36" s="415"/>
      <c r="S36" s="415"/>
      <c r="T36" s="5" t="s">
        <v>1251</v>
      </c>
      <c r="U36" s="415"/>
      <c r="V36" s="415"/>
      <c r="W36" s="415"/>
      <c r="X36" s="415"/>
      <c r="Y36" s="415"/>
      <c r="Z36" s="415"/>
      <c r="AA36" s="415"/>
      <c r="AB36" s="415"/>
      <c r="AC36" s="415"/>
      <c r="AD36" s="415"/>
      <c r="AE36" s="415"/>
      <c r="AF36" s="415"/>
      <c r="AG36" s="415"/>
      <c r="AH36" s="415"/>
      <c r="AI36" s="415"/>
      <c r="AJ36" s="415"/>
      <c r="AK36" s="415"/>
      <c r="AL36" s="415"/>
      <c r="AM36" s="415"/>
      <c r="AN36" s="6" t="s">
        <v>1252</v>
      </c>
      <c r="AO36" s="6" t="s">
        <v>1253</v>
      </c>
    </row>
    <row r="37" spans="1:41" ht="18" customHeight="1">
      <c r="A37" s="7" t="s">
        <v>1254</v>
      </c>
      <c r="B37" s="8" t="s">
        <v>1255</v>
      </c>
      <c r="C37" s="412"/>
      <c r="D37" s="413"/>
      <c r="E37" s="439"/>
      <c r="F37" s="439"/>
      <c r="G37" s="439"/>
      <c r="H37" s="439"/>
      <c r="I37" s="439"/>
      <c r="J37" s="439"/>
      <c r="K37" s="305"/>
      <c r="L37" s="305"/>
      <c r="M37" s="305"/>
      <c r="N37" s="305"/>
      <c r="O37" s="305"/>
      <c r="P37" s="305"/>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9" t="s">
        <v>1248</v>
      </c>
      <c r="AO37" s="9" t="s">
        <v>1249</v>
      </c>
    </row>
    <row r="38" spans="1:41" ht="18" customHeight="1">
      <c r="A38" s="14">
        <v>71</v>
      </c>
      <c r="B38" s="15">
        <v>1112</v>
      </c>
      <c r="C38" s="16" t="s">
        <v>1855</v>
      </c>
      <c r="D38" s="546" t="s">
        <v>1259</v>
      </c>
      <c r="E38" s="547"/>
      <c r="F38" s="547"/>
      <c r="G38" s="547"/>
      <c r="H38" s="547"/>
      <c r="I38" s="547"/>
      <c r="J38" s="548"/>
      <c r="K38" s="548"/>
      <c r="L38" s="549"/>
      <c r="M38" s="364" t="s">
        <v>970</v>
      </c>
      <c r="N38" s="300"/>
      <c r="O38" s="300"/>
      <c r="P38" s="300"/>
      <c r="Q38" s="300"/>
      <c r="R38" s="300"/>
      <c r="S38" s="300"/>
      <c r="T38" s="414"/>
      <c r="U38" s="414"/>
      <c r="V38" s="550">
        <f>R5</f>
        <v>1006</v>
      </c>
      <c r="W38" s="550"/>
      <c r="X38" s="550"/>
      <c r="Y38" s="307" t="s">
        <v>1249</v>
      </c>
      <c r="Z38" s="414"/>
      <c r="AA38" s="414"/>
      <c r="AB38" s="301"/>
      <c r="AC38" s="438"/>
      <c r="AD38" s="415"/>
      <c r="AE38" s="415"/>
      <c r="AF38" s="415"/>
      <c r="AG38" s="415"/>
      <c r="AH38" s="116"/>
      <c r="AI38" s="415"/>
      <c r="AJ38" s="415"/>
      <c r="AK38" s="415"/>
      <c r="AL38" s="415"/>
      <c r="AM38" s="285"/>
      <c r="AN38" s="302">
        <f>ROUND(V38/$AI$42,0)</f>
        <v>33</v>
      </c>
      <c r="AO38" s="29" t="s">
        <v>1333</v>
      </c>
    </row>
    <row r="39" spans="1:41" ht="18" customHeight="1">
      <c r="A39" s="14">
        <v>71</v>
      </c>
      <c r="B39" s="14">
        <v>2112</v>
      </c>
      <c r="C39" s="16" t="s">
        <v>1191</v>
      </c>
      <c r="D39" s="17" t="s">
        <v>1258</v>
      </c>
      <c r="E39" s="18"/>
      <c r="F39" s="18"/>
      <c r="G39" s="18"/>
      <c r="H39" s="18"/>
      <c r="I39" s="2"/>
      <c r="J39" s="2"/>
      <c r="K39" s="2"/>
      <c r="L39" s="2"/>
      <c r="M39" s="364"/>
      <c r="N39" s="365"/>
      <c r="O39" s="414"/>
      <c r="P39" s="414"/>
      <c r="Q39" s="414"/>
      <c r="R39" s="353"/>
      <c r="S39" s="365"/>
      <c r="T39" s="38"/>
      <c r="U39" s="365"/>
      <c r="V39" s="352"/>
      <c r="W39" s="307"/>
      <c r="X39" s="352"/>
      <c r="Y39" s="307"/>
      <c r="Z39" s="353"/>
      <c r="AA39" s="414"/>
      <c r="AB39" s="437"/>
      <c r="AC39" s="419"/>
      <c r="AD39" s="420"/>
      <c r="AE39" s="420"/>
      <c r="AF39" s="420"/>
      <c r="AG39" s="420"/>
      <c r="AH39" s="420"/>
      <c r="AI39" s="10"/>
      <c r="AJ39" s="541"/>
      <c r="AK39" s="542"/>
      <c r="AL39" s="10"/>
      <c r="AM39" s="421"/>
      <c r="AN39" s="41">
        <f>ROUND(I40/$AI$42,0)</f>
        <v>91</v>
      </c>
      <c r="AO39" s="23"/>
    </row>
    <row r="40" spans="1:41" ht="18" customHeight="1">
      <c r="A40" s="14">
        <v>71</v>
      </c>
      <c r="B40" s="15">
        <v>2114</v>
      </c>
      <c r="C40" s="63" t="s">
        <v>1003</v>
      </c>
      <c r="D40" s="31"/>
      <c r="E40" s="36"/>
      <c r="F40" s="36"/>
      <c r="G40" s="36"/>
      <c r="H40" s="36"/>
      <c r="I40" s="543">
        <f>R14</f>
        <v>2775</v>
      </c>
      <c r="J40" s="543"/>
      <c r="K40" s="543"/>
      <c r="L40" s="305" t="s">
        <v>1249</v>
      </c>
      <c r="M40" s="551" t="s">
        <v>449</v>
      </c>
      <c r="N40" s="552"/>
      <c r="O40" s="552"/>
      <c r="P40" s="552"/>
      <c r="Q40" s="552"/>
      <c r="R40" s="552"/>
      <c r="S40" s="552"/>
      <c r="T40" s="552"/>
      <c r="U40" s="552"/>
      <c r="V40" s="552"/>
      <c r="W40" s="552"/>
      <c r="X40" s="552"/>
      <c r="Y40" s="552"/>
      <c r="Z40" s="299" t="s">
        <v>450</v>
      </c>
      <c r="AA40" s="544">
        <f>$AL$7</f>
        <v>0.9</v>
      </c>
      <c r="AB40" s="545"/>
      <c r="AC40" s="419"/>
      <c r="AD40" s="420"/>
      <c r="AE40" s="420"/>
      <c r="AF40" s="420"/>
      <c r="AG40" s="420"/>
      <c r="AH40" s="420"/>
      <c r="AI40" s="420"/>
      <c r="AJ40" s="420"/>
      <c r="AK40" s="420"/>
      <c r="AL40" s="420"/>
      <c r="AM40" s="421"/>
      <c r="AN40" s="41">
        <f>ROUND(ROUND(I40*AA40,0)/$AI$42,0)</f>
        <v>82</v>
      </c>
      <c r="AO40" s="23"/>
    </row>
    <row r="41" spans="1:41" ht="18" customHeight="1">
      <c r="A41" s="14">
        <v>71</v>
      </c>
      <c r="B41" s="14">
        <v>7202</v>
      </c>
      <c r="C41" s="63" t="s">
        <v>1469</v>
      </c>
      <c r="D41" s="303"/>
      <c r="E41" s="511" t="s">
        <v>1468</v>
      </c>
      <c r="F41" s="511"/>
      <c r="G41" s="511"/>
      <c r="H41" s="511"/>
      <c r="I41" s="511"/>
      <c r="J41" s="511"/>
      <c r="K41" s="511"/>
      <c r="L41" s="512"/>
      <c r="M41" s="304"/>
      <c r="N41" s="305"/>
      <c r="O41" s="305"/>
      <c r="P41" s="305"/>
      <c r="Q41" s="439"/>
      <c r="R41" s="414"/>
      <c r="S41" s="414"/>
      <c r="T41" s="414"/>
      <c r="U41" s="543">
        <f aca="true" t="shared" si="1" ref="U41:U52">AH20</f>
        <v>50</v>
      </c>
      <c r="V41" s="543"/>
      <c r="W41" s="305" t="s">
        <v>954</v>
      </c>
      <c r="X41" s="414"/>
      <c r="Y41" s="437"/>
      <c r="Z41" s="438"/>
      <c r="AA41" s="415"/>
      <c r="AB41" s="415"/>
      <c r="AC41" s="420"/>
      <c r="AD41" s="420"/>
      <c r="AE41" s="420"/>
      <c r="AF41" s="420"/>
      <c r="AG41" s="420"/>
      <c r="AN41" s="302">
        <f>ROUND(U41/$AI$42,0)</f>
        <v>2</v>
      </c>
      <c r="AO41" s="282"/>
    </row>
    <row r="42" spans="1:41" ht="18" customHeight="1">
      <c r="A42" s="14">
        <v>71</v>
      </c>
      <c r="B42" s="14">
        <v>7204</v>
      </c>
      <c r="C42" s="63" t="s">
        <v>1470</v>
      </c>
      <c r="D42" s="404"/>
      <c r="E42" s="511"/>
      <c r="F42" s="511"/>
      <c r="G42" s="511"/>
      <c r="H42" s="511"/>
      <c r="I42" s="511"/>
      <c r="J42" s="511"/>
      <c r="K42" s="511"/>
      <c r="L42" s="512"/>
      <c r="M42" s="306"/>
      <c r="N42" s="307"/>
      <c r="O42" s="307"/>
      <c r="P42" s="307"/>
      <c r="Q42" s="414"/>
      <c r="R42" s="414"/>
      <c r="S42" s="414"/>
      <c r="T42" s="414"/>
      <c r="U42" s="543">
        <f t="shared" si="1"/>
        <v>100</v>
      </c>
      <c r="V42" s="543"/>
      <c r="W42" s="307" t="s">
        <v>954</v>
      </c>
      <c r="X42" s="414"/>
      <c r="Y42" s="437"/>
      <c r="Z42" s="419"/>
      <c r="AA42" s="420"/>
      <c r="AB42" s="30" t="s">
        <v>1281</v>
      </c>
      <c r="AC42" s="420"/>
      <c r="AD42" s="420"/>
      <c r="AE42" s="420"/>
      <c r="AF42" s="420"/>
      <c r="AG42" s="420"/>
      <c r="AH42" s="10" t="s">
        <v>457</v>
      </c>
      <c r="AI42" s="541">
        <v>30.4</v>
      </c>
      <c r="AJ42" s="542"/>
      <c r="AK42" s="10" t="s">
        <v>2049</v>
      </c>
      <c r="AL42" s="420"/>
      <c r="AM42" s="401"/>
      <c r="AN42" s="302">
        <f>ROUND(U42/$AI$42,0)</f>
        <v>3</v>
      </c>
      <c r="AO42" s="282"/>
    </row>
    <row r="43" spans="1:41" ht="18" customHeight="1">
      <c r="A43" s="14">
        <v>71</v>
      </c>
      <c r="B43" s="14">
        <v>7206</v>
      </c>
      <c r="C43" s="63" t="s">
        <v>1471</v>
      </c>
      <c r="D43" s="404"/>
      <c r="E43" s="511"/>
      <c r="F43" s="511"/>
      <c r="G43" s="511"/>
      <c r="H43" s="511"/>
      <c r="I43" s="511"/>
      <c r="J43" s="511"/>
      <c r="K43" s="511"/>
      <c r="L43" s="512"/>
      <c r="M43" s="306"/>
      <c r="N43" s="307"/>
      <c r="O43" s="307"/>
      <c r="P43" s="307"/>
      <c r="Q43" s="414"/>
      <c r="R43" s="414"/>
      <c r="S43" s="414"/>
      <c r="T43" s="414"/>
      <c r="U43" s="543">
        <f t="shared" si="1"/>
        <v>150</v>
      </c>
      <c r="V43" s="543"/>
      <c r="W43" s="307" t="s">
        <v>954</v>
      </c>
      <c r="X43" s="414"/>
      <c r="Y43" s="437"/>
      <c r="Z43" s="419"/>
      <c r="AA43" s="420"/>
      <c r="AB43" s="420"/>
      <c r="AC43" s="420"/>
      <c r="AD43" s="420"/>
      <c r="AE43" s="420"/>
      <c r="AF43" s="420"/>
      <c r="AG43" s="420"/>
      <c r="AH43" s="362"/>
      <c r="AM43" s="401"/>
      <c r="AN43" s="302">
        <f>ROUND(U43/$AI$42,0)</f>
        <v>5</v>
      </c>
      <c r="AO43" s="282"/>
    </row>
    <row r="44" spans="1:41" ht="18" customHeight="1">
      <c r="A44" s="14">
        <v>71</v>
      </c>
      <c r="B44" s="14">
        <v>7208</v>
      </c>
      <c r="C44" s="63" t="s">
        <v>1472</v>
      </c>
      <c r="D44" s="303"/>
      <c r="E44" s="308"/>
      <c r="F44" s="308"/>
      <c r="G44" s="308"/>
      <c r="H44" s="308"/>
      <c r="I44" s="308"/>
      <c r="J44" s="308"/>
      <c r="K44" s="308"/>
      <c r="L44" s="309"/>
      <c r="M44" s="306"/>
      <c r="N44" s="307"/>
      <c r="O44" s="307"/>
      <c r="P44" s="307"/>
      <c r="Q44" s="414"/>
      <c r="R44" s="414"/>
      <c r="S44" s="414"/>
      <c r="T44" s="414"/>
      <c r="U44" s="543">
        <f t="shared" si="1"/>
        <v>200</v>
      </c>
      <c r="V44" s="543"/>
      <c r="W44" s="307" t="s">
        <v>954</v>
      </c>
      <c r="X44" s="414"/>
      <c r="Y44" s="437"/>
      <c r="Z44" s="419"/>
      <c r="AA44" s="420"/>
      <c r="AB44" s="420"/>
      <c r="AC44" s="420"/>
      <c r="AD44" s="420"/>
      <c r="AE44" s="420"/>
      <c r="AF44" s="420"/>
      <c r="AG44" s="420"/>
      <c r="AN44" s="302">
        <f aca="true" t="shared" si="2" ref="AN44:AN52">ROUND(U44/$AI$42,0)</f>
        <v>7</v>
      </c>
      <c r="AO44" s="282"/>
    </row>
    <row r="45" spans="1:41" ht="18" customHeight="1">
      <c r="A45" s="14">
        <v>71</v>
      </c>
      <c r="B45" s="14">
        <v>7210</v>
      </c>
      <c r="C45" s="63" t="s">
        <v>1473</v>
      </c>
      <c r="D45" s="404"/>
      <c r="E45" s="308"/>
      <c r="F45" s="308"/>
      <c r="G45" s="308"/>
      <c r="H45" s="308"/>
      <c r="I45" s="308"/>
      <c r="J45" s="308"/>
      <c r="K45" s="308"/>
      <c r="L45" s="309"/>
      <c r="M45" s="306"/>
      <c r="N45" s="307"/>
      <c r="O45" s="307"/>
      <c r="P45" s="307"/>
      <c r="Q45" s="414"/>
      <c r="R45" s="414"/>
      <c r="S45" s="414"/>
      <c r="T45" s="414"/>
      <c r="U45" s="543">
        <f t="shared" si="1"/>
        <v>250</v>
      </c>
      <c r="V45" s="543"/>
      <c r="W45" s="307" t="s">
        <v>954</v>
      </c>
      <c r="X45" s="414"/>
      <c r="Y45" s="437"/>
      <c r="Z45" s="419"/>
      <c r="AA45" s="420"/>
      <c r="AB45" s="420"/>
      <c r="AC45" s="420"/>
      <c r="AD45" s="420"/>
      <c r="AE45" s="420"/>
      <c r="AF45" s="420"/>
      <c r="AG45" s="420"/>
      <c r="AN45" s="302">
        <f t="shared" si="2"/>
        <v>8</v>
      </c>
      <c r="AO45" s="282"/>
    </row>
    <row r="46" spans="1:41" ht="18" customHeight="1">
      <c r="A46" s="14">
        <v>71</v>
      </c>
      <c r="B46" s="14">
        <v>7212</v>
      </c>
      <c r="C46" s="63" t="s">
        <v>1474</v>
      </c>
      <c r="D46" s="310"/>
      <c r="E46" s="311"/>
      <c r="F46" s="311"/>
      <c r="G46" s="311"/>
      <c r="H46" s="311"/>
      <c r="I46" s="311"/>
      <c r="J46" s="311"/>
      <c r="K46" s="311"/>
      <c r="L46" s="312"/>
      <c r="M46" s="306"/>
      <c r="N46" s="307"/>
      <c r="O46" s="307"/>
      <c r="P46" s="307"/>
      <c r="Q46" s="414"/>
      <c r="R46" s="414"/>
      <c r="S46" s="414"/>
      <c r="T46" s="414"/>
      <c r="U46" s="543">
        <f t="shared" si="1"/>
        <v>300</v>
      </c>
      <c r="V46" s="543"/>
      <c r="W46" s="307" t="s">
        <v>954</v>
      </c>
      <c r="X46" s="414"/>
      <c r="Y46" s="437"/>
      <c r="Z46" s="419"/>
      <c r="AA46" s="420"/>
      <c r="AB46" s="420"/>
      <c r="AC46" s="420"/>
      <c r="AD46" s="420"/>
      <c r="AE46" s="420"/>
      <c r="AF46" s="420"/>
      <c r="AG46" s="420"/>
      <c r="AH46" s="283"/>
      <c r="AI46" s="283"/>
      <c r="AJ46" s="283"/>
      <c r="AK46" s="283"/>
      <c r="AL46" s="283"/>
      <c r="AM46" s="284"/>
      <c r="AN46" s="302">
        <f t="shared" si="2"/>
        <v>10</v>
      </c>
      <c r="AO46" s="282"/>
    </row>
    <row r="47" spans="1:41" ht="18" customHeight="1">
      <c r="A47" s="14">
        <v>71</v>
      </c>
      <c r="B47" s="14">
        <v>7302</v>
      </c>
      <c r="C47" s="63" t="s">
        <v>237</v>
      </c>
      <c r="D47" s="303"/>
      <c r="E47" s="511" t="s">
        <v>1857</v>
      </c>
      <c r="F47" s="511"/>
      <c r="G47" s="511"/>
      <c r="H47" s="511"/>
      <c r="I47" s="511"/>
      <c r="J47" s="511"/>
      <c r="K47" s="511"/>
      <c r="L47" s="512"/>
      <c r="M47" s="304"/>
      <c r="N47" s="305"/>
      <c r="O47" s="305"/>
      <c r="P47" s="305"/>
      <c r="Q47" s="25"/>
      <c r="R47" s="25"/>
      <c r="S47" s="439"/>
      <c r="T47" s="305"/>
      <c r="U47" s="543">
        <f t="shared" si="1"/>
        <v>50</v>
      </c>
      <c r="V47" s="543"/>
      <c r="W47" s="305" t="s">
        <v>954</v>
      </c>
      <c r="X47" s="59"/>
      <c r="Y47" s="439"/>
      <c r="Z47" s="277"/>
      <c r="AA47" s="10"/>
      <c r="AB47" s="10"/>
      <c r="AC47" s="13"/>
      <c r="AD47" s="420"/>
      <c r="AE47" s="420"/>
      <c r="AF47" s="420"/>
      <c r="AG47" s="10"/>
      <c r="AH47" s="420"/>
      <c r="AM47" s="24"/>
      <c r="AN47" s="41">
        <f t="shared" si="2"/>
        <v>2</v>
      </c>
      <c r="AO47" s="23"/>
    </row>
    <row r="48" spans="1:41" ht="18" customHeight="1">
      <c r="A48" s="14">
        <v>71</v>
      </c>
      <c r="B48" s="14">
        <v>7304</v>
      </c>
      <c r="C48" s="63" t="s">
        <v>238</v>
      </c>
      <c r="D48" s="404"/>
      <c r="E48" s="511"/>
      <c r="F48" s="511"/>
      <c r="G48" s="511"/>
      <c r="H48" s="511"/>
      <c r="I48" s="511"/>
      <c r="J48" s="511"/>
      <c r="K48" s="511"/>
      <c r="L48" s="512"/>
      <c r="M48" s="306"/>
      <c r="N48" s="307"/>
      <c r="O48" s="305"/>
      <c r="P48" s="305"/>
      <c r="Q48" s="25"/>
      <c r="R48" s="25"/>
      <c r="S48" s="439"/>
      <c r="T48" s="305"/>
      <c r="U48" s="543">
        <f t="shared" si="1"/>
        <v>100</v>
      </c>
      <c r="V48" s="543"/>
      <c r="W48" s="307" t="s">
        <v>954</v>
      </c>
      <c r="X48" s="40"/>
      <c r="Y48" s="439"/>
      <c r="Z48" s="277"/>
      <c r="AA48" s="10"/>
      <c r="AB48" s="10"/>
      <c r="AC48" s="13"/>
      <c r="AD48" s="420"/>
      <c r="AE48" s="420"/>
      <c r="AF48" s="420"/>
      <c r="AG48" s="10"/>
      <c r="AH48" s="10"/>
      <c r="AI48" s="420"/>
      <c r="AJ48" s="420"/>
      <c r="AK48" s="420"/>
      <c r="AL48" s="420"/>
      <c r="AM48" s="24"/>
      <c r="AN48" s="41">
        <f t="shared" si="2"/>
        <v>3</v>
      </c>
      <c r="AO48" s="23"/>
    </row>
    <row r="49" spans="1:41" ht="18" customHeight="1">
      <c r="A49" s="14">
        <v>71</v>
      </c>
      <c r="B49" s="14">
        <v>7306</v>
      </c>
      <c r="C49" s="63" t="s">
        <v>239</v>
      </c>
      <c r="D49" s="404"/>
      <c r="E49" s="511"/>
      <c r="F49" s="511"/>
      <c r="G49" s="511"/>
      <c r="H49" s="511"/>
      <c r="I49" s="511"/>
      <c r="J49" s="511"/>
      <c r="K49" s="511"/>
      <c r="L49" s="512"/>
      <c r="M49" s="306"/>
      <c r="N49" s="307"/>
      <c r="O49" s="305"/>
      <c r="P49" s="305"/>
      <c r="Q49" s="25"/>
      <c r="R49" s="25"/>
      <c r="S49" s="439"/>
      <c r="T49" s="305"/>
      <c r="U49" s="543">
        <f t="shared" si="1"/>
        <v>150</v>
      </c>
      <c r="V49" s="543"/>
      <c r="W49" s="307" t="s">
        <v>954</v>
      </c>
      <c r="X49" s="40"/>
      <c r="Y49" s="439"/>
      <c r="Z49" s="277"/>
      <c r="AA49" s="10"/>
      <c r="AB49" s="10"/>
      <c r="AC49" s="13"/>
      <c r="AD49" s="420"/>
      <c r="AE49" s="420"/>
      <c r="AF49" s="420"/>
      <c r="AG49" s="10"/>
      <c r="AH49" s="10"/>
      <c r="AI49" s="10"/>
      <c r="AJ49" s="10"/>
      <c r="AK49" s="10"/>
      <c r="AL49" s="177"/>
      <c r="AM49" s="24"/>
      <c r="AN49" s="41">
        <f t="shared" si="2"/>
        <v>5</v>
      </c>
      <c r="AO49" s="23"/>
    </row>
    <row r="50" spans="1:41" ht="18" customHeight="1">
      <c r="A50" s="14">
        <v>71</v>
      </c>
      <c r="B50" s="14">
        <v>7308</v>
      </c>
      <c r="C50" s="63" t="s">
        <v>240</v>
      </c>
      <c r="D50" s="303"/>
      <c r="E50" s="308"/>
      <c r="F50" s="308"/>
      <c r="G50" s="308"/>
      <c r="H50" s="308"/>
      <c r="I50" s="308"/>
      <c r="J50" s="308"/>
      <c r="K50" s="308"/>
      <c r="L50" s="309"/>
      <c r="M50" s="306"/>
      <c r="N50" s="307"/>
      <c r="O50" s="305"/>
      <c r="P50" s="305"/>
      <c r="Q50" s="25"/>
      <c r="R50" s="25"/>
      <c r="S50" s="439"/>
      <c r="T50" s="305"/>
      <c r="U50" s="543">
        <f t="shared" si="1"/>
        <v>200</v>
      </c>
      <c r="V50" s="543"/>
      <c r="W50" s="307" t="s">
        <v>954</v>
      </c>
      <c r="X50" s="40"/>
      <c r="Y50" s="439"/>
      <c r="Z50" s="277"/>
      <c r="AA50" s="10"/>
      <c r="AB50" s="10"/>
      <c r="AC50" s="13"/>
      <c r="AD50" s="420"/>
      <c r="AE50" s="420"/>
      <c r="AF50" s="420"/>
      <c r="AG50" s="10"/>
      <c r="AH50" s="10"/>
      <c r="AI50" s="10"/>
      <c r="AJ50" s="10"/>
      <c r="AK50" s="10"/>
      <c r="AL50" s="177"/>
      <c r="AM50" s="24"/>
      <c r="AN50" s="41">
        <f t="shared" si="2"/>
        <v>7</v>
      </c>
      <c r="AO50" s="23"/>
    </row>
    <row r="51" spans="1:41" ht="18" customHeight="1">
      <c r="A51" s="14">
        <v>71</v>
      </c>
      <c r="B51" s="14">
        <v>7310</v>
      </c>
      <c r="C51" s="63" t="s">
        <v>241</v>
      </c>
      <c r="D51" s="404"/>
      <c r="E51" s="308"/>
      <c r="F51" s="308"/>
      <c r="G51" s="308"/>
      <c r="H51" s="308"/>
      <c r="I51" s="308"/>
      <c r="J51" s="308"/>
      <c r="K51" s="308"/>
      <c r="L51" s="309"/>
      <c r="M51" s="306"/>
      <c r="N51" s="307"/>
      <c r="O51" s="305"/>
      <c r="P51" s="305"/>
      <c r="Q51" s="25"/>
      <c r="R51" s="25"/>
      <c r="S51" s="439"/>
      <c r="T51" s="305"/>
      <c r="U51" s="543">
        <f t="shared" si="1"/>
        <v>250</v>
      </c>
      <c r="V51" s="543"/>
      <c r="W51" s="307" t="s">
        <v>954</v>
      </c>
      <c r="X51" s="40"/>
      <c r="Y51" s="439"/>
      <c r="Z51" s="277"/>
      <c r="AA51" s="10"/>
      <c r="AB51" s="10"/>
      <c r="AC51" s="13"/>
      <c r="AD51" s="420"/>
      <c r="AE51" s="420"/>
      <c r="AF51" s="420"/>
      <c r="AG51" s="10"/>
      <c r="AH51" s="10"/>
      <c r="AI51" s="10"/>
      <c r="AJ51" s="10"/>
      <c r="AK51" s="10"/>
      <c r="AL51" s="177"/>
      <c r="AM51" s="24"/>
      <c r="AN51" s="41">
        <f t="shared" si="2"/>
        <v>8</v>
      </c>
      <c r="AO51" s="23"/>
    </row>
    <row r="52" spans="1:41" ht="18" customHeight="1">
      <c r="A52" s="14">
        <v>71</v>
      </c>
      <c r="B52" s="14">
        <v>7312</v>
      </c>
      <c r="C52" s="63" t="s">
        <v>246</v>
      </c>
      <c r="D52" s="310"/>
      <c r="E52" s="311"/>
      <c r="F52" s="311"/>
      <c r="G52" s="311"/>
      <c r="H52" s="311"/>
      <c r="I52" s="311"/>
      <c r="J52" s="311"/>
      <c r="K52" s="311"/>
      <c r="L52" s="312"/>
      <c r="M52" s="306"/>
      <c r="N52" s="307"/>
      <c r="O52" s="305"/>
      <c r="P52" s="305"/>
      <c r="Q52" s="25"/>
      <c r="R52" s="25"/>
      <c r="S52" s="439"/>
      <c r="T52" s="305"/>
      <c r="U52" s="543">
        <f t="shared" si="1"/>
        <v>300</v>
      </c>
      <c r="V52" s="543"/>
      <c r="W52" s="307" t="s">
        <v>954</v>
      </c>
      <c r="X52" s="40"/>
      <c r="Y52" s="439"/>
      <c r="Z52" s="286"/>
      <c r="AA52" s="305"/>
      <c r="AB52" s="305"/>
      <c r="AC52" s="355"/>
      <c r="AD52" s="439"/>
      <c r="AE52" s="439"/>
      <c r="AF52" s="439"/>
      <c r="AG52" s="305"/>
      <c r="AH52" s="305"/>
      <c r="AI52" s="305"/>
      <c r="AJ52" s="305"/>
      <c r="AK52" s="305"/>
      <c r="AL52" s="218"/>
      <c r="AM52" s="26"/>
      <c r="AN52" s="41">
        <f t="shared" si="2"/>
        <v>10</v>
      </c>
      <c r="AO52" s="35"/>
    </row>
  </sheetData>
  <sheetProtection/>
  <mergeCells count="60">
    <mergeCell ref="AH29:AI29"/>
    <mergeCell ref="AH30:AI30"/>
    <mergeCell ref="S11:T11"/>
    <mergeCell ref="AJ8:AK8"/>
    <mergeCell ref="R14:T14"/>
    <mergeCell ref="W14:AJ14"/>
    <mergeCell ref="AH19:AI19"/>
    <mergeCell ref="AH20:AI20"/>
    <mergeCell ref="AH18:AI18"/>
    <mergeCell ref="AH12:AI12"/>
    <mergeCell ref="AH27:AI27"/>
    <mergeCell ref="AB10:AC10"/>
    <mergeCell ref="AH21:AI21"/>
    <mergeCell ref="AH22:AI22"/>
    <mergeCell ref="AH28:AI28"/>
    <mergeCell ref="AB13:AC13"/>
    <mergeCell ref="AL7:AM7"/>
    <mergeCell ref="AL9:AM9"/>
    <mergeCell ref="AL11:AM11"/>
    <mergeCell ref="AH15:AI15"/>
    <mergeCell ref="AH16:AI16"/>
    <mergeCell ref="AL14:AM14"/>
    <mergeCell ref="AH31:AI31"/>
    <mergeCell ref="U50:V50"/>
    <mergeCell ref="U51:V51"/>
    <mergeCell ref="D5:I6"/>
    <mergeCell ref="W7:AJ7"/>
    <mergeCell ref="W9:AJ9"/>
    <mergeCell ref="W11:AJ11"/>
    <mergeCell ref="Y5:Z5"/>
    <mergeCell ref="AB6:AC6"/>
    <mergeCell ref="AB8:AC8"/>
    <mergeCell ref="E20:L22"/>
    <mergeCell ref="AH24:AI24"/>
    <mergeCell ref="AH25:AI25"/>
    <mergeCell ref="E26:L28"/>
    <mergeCell ref="AH23:AI23"/>
    <mergeCell ref="AH26:AI26"/>
    <mergeCell ref="R5:T5"/>
    <mergeCell ref="S7:T7"/>
    <mergeCell ref="S9:T9"/>
    <mergeCell ref="U52:V52"/>
    <mergeCell ref="V38:X38"/>
    <mergeCell ref="U44:V44"/>
    <mergeCell ref="M40:Y40"/>
    <mergeCell ref="E47:L49"/>
    <mergeCell ref="U47:V47"/>
    <mergeCell ref="U48:V48"/>
    <mergeCell ref="U49:V49"/>
    <mergeCell ref="D38:L38"/>
    <mergeCell ref="U45:V45"/>
    <mergeCell ref="U46:V46"/>
    <mergeCell ref="AJ39:AK39"/>
    <mergeCell ref="E41:L43"/>
    <mergeCell ref="U41:V41"/>
    <mergeCell ref="U42:V42"/>
    <mergeCell ref="U43:V43"/>
    <mergeCell ref="AI42:AJ42"/>
    <mergeCell ref="I40:K40"/>
    <mergeCell ref="AA40:AB40"/>
  </mergeCells>
  <printOptions horizontalCentered="1"/>
  <pageMargins left="0.3937007874015748" right="0.3937007874015748" top="0.7874015748031497" bottom="0.5905511811023623" header="0.5118110236220472" footer="0.31496062992125984"/>
  <pageSetup firstPageNumber="3" useFirstPageNumber="1" horizontalDpi="600" verticalDpi="600" orientation="portrait" paperSize="9" scale="61" r:id="rId1"/>
  <headerFooter alignWithMargins="0">
    <oddHeader>&amp;R&amp;9夜間対応型訪問介護</oddHeader>
    <oddFooter>&amp;C&amp;14&amp;P</oddFooter>
  </headerFooter>
</worksheet>
</file>

<file path=xl/worksheets/sheet4.xml><?xml version="1.0" encoding="utf-8"?>
<worksheet xmlns="http://schemas.openxmlformats.org/spreadsheetml/2006/main" xmlns:r="http://schemas.openxmlformats.org/officeDocument/2006/relationships">
  <dimension ref="A1:AN120"/>
  <sheetViews>
    <sheetView view="pageBreakPreview" zoomScale="85" zoomScaleSheetLayoutView="85" zoomScalePageLayoutView="0" workbookViewId="0" topLeftCell="A1">
      <selection activeCell="A1" sqref="A1"/>
    </sheetView>
  </sheetViews>
  <sheetFormatPr defaultColWidth="9.00390625" defaultRowHeight="13.5"/>
  <cols>
    <col min="1" max="1" width="4.625" style="410" customWidth="1"/>
    <col min="2" max="2" width="7.00390625" style="410" customWidth="1"/>
    <col min="3" max="3" width="28.625" style="410" customWidth="1"/>
    <col min="4" max="8" width="2.375" style="410" customWidth="1"/>
    <col min="9" max="9" width="2.25390625" style="410" customWidth="1"/>
    <col min="10" max="13" width="2.375" style="410" customWidth="1"/>
    <col min="14" max="14" width="2.875" style="410" customWidth="1"/>
    <col min="15" max="20" width="2.375" style="410" customWidth="1"/>
    <col min="21" max="21" width="3.25390625" style="410" customWidth="1"/>
    <col min="22" max="27" width="2.375" style="410" customWidth="1"/>
    <col min="28" max="28" width="4.625" style="410" customWidth="1"/>
    <col min="29" max="34" width="2.375" style="410" customWidth="1"/>
    <col min="35" max="35" width="3.125" style="219" customWidth="1"/>
    <col min="36" max="36" width="1.875" style="219" customWidth="1"/>
    <col min="37" max="37" width="0.6171875" style="410" customWidth="1"/>
    <col min="38" max="38" width="7.875" style="410" customWidth="1"/>
    <col min="39" max="39" width="8.625" style="410" customWidth="1"/>
    <col min="40" max="16384" width="9.00390625" style="410" customWidth="1"/>
  </cols>
  <sheetData>
    <row r="1" spans="1:2" ht="17.25" customHeight="1">
      <c r="A1" s="76"/>
      <c r="B1" s="76" t="s">
        <v>458</v>
      </c>
    </row>
    <row r="2" ht="6" customHeight="1"/>
    <row r="3" spans="1:39" ht="16.5" customHeight="1">
      <c r="A3" s="270" t="s">
        <v>345</v>
      </c>
      <c r="B3" s="411"/>
      <c r="C3" s="4" t="s">
        <v>346</v>
      </c>
      <c r="D3" s="438"/>
      <c r="E3" s="415"/>
      <c r="F3" s="415"/>
      <c r="G3" s="415"/>
      <c r="H3" s="415"/>
      <c r="I3" s="415"/>
      <c r="J3" s="415"/>
      <c r="K3" s="415"/>
      <c r="L3" s="415"/>
      <c r="M3" s="415"/>
      <c r="N3" s="415"/>
      <c r="O3" s="415"/>
      <c r="P3" s="415"/>
      <c r="Q3" s="415"/>
      <c r="R3" s="415"/>
      <c r="S3" s="5" t="s">
        <v>347</v>
      </c>
      <c r="T3" s="415"/>
      <c r="U3" s="415"/>
      <c r="V3" s="415"/>
      <c r="W3" s="415"/>
      <c r="X3" s="5"/>
      <c r="Y3" s="415"/>
      <c r="Z3" s="415"/>
      <c r="AA3" s="415"/>
      <c r="AB3" s="415"/>
      <c r="AC3" s="415"/>
      <c r="AD3" s="415"/>
      <c r="AE3" s="415"/>
      <c r="AF3" s="415"/>
      <c r="AG3" s="415"/>
      <c r="AH3" s="415"/>
      <c r="AI3" s="48"/>
      <c r="AJ3" s="48"/>
      <c r="AK3" s="416"/>
      <c r="AL3" s="6" t="s">
        <v>459</v>
      </c>
      <c r="AM3" s="6" t="s">
        <v>460</v>
      </c>
    </row>
    <row r="4" spans="1:39" ht="16.5" customHeight="1">
      <c r="A4" s="7" t="s">
        <v>348</v>
      </c>
      <c r="B4" s="8" t="s">
        <v>349</v>
      </c>
      <c r="C4" s="412"/>
      <c r="D4" s="413"/>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9"/>
      <c r="AJ4" s="49"/>
      <c r="AK4" s="412"/>
      <c r="AL4" s="9" t="s">
        <v>1248</v>
      </c>
      <c r="AM4" s="9" t="s">
        <v>1249</v>
      </c>
    </row>
    <row r="5" spans="1:39" ht="16.5" customHeight="1">
      <c r="A5" s="14">
        <v>72</v>
      </c>
      <c r="B5" s="15">
        <v>1141</v>
      </c>
      <c r="C5" s="50" t="s">
        <v>353</v>
      </c>
      <c r="D5" s="559" t="s">
        <v>350</v>
      </c>
      <c r="E5" s="558" t="s">
        <v>256</v>
      </c>
      <c r="F5" s="303" t="s">
        <v>351</v>
      </c>
      <c r="G5" s="30"/>
      <c r="H5" s="405"/>
      <c r="I5" s="405"/>
      <c r="J5" s="405"/>
      <c r="K5" s="405"/>
      <c r="L5" s="405"/>
      <c r="M5" s="405"/>
      <c r="N5" s="405"/>
      <c r="O5" s="405"/>
      <c r="P5" s="405"/>
      <c r="Q5" s="405"/>
      <c r="R5" s="405"/>
      <c r="S5" s="405"/>
      <c r="T5" s="405"/>
      <c r="U5" s="284"/>
      <c r="V5" s="364" t="s">
        <v>354</v>
      </c>
      <c r="W5" s="365"/>
      <c r="X5" s="365"/>
      <c r="Y5" s="365"/>
      <c r="Z5" s="365"/>
      <c r="AA5" s="365"/>
      <c r="AB5" s="527">
        <f>AB10</f>
        <v>593</v>
      </c>
      <c r="AC5" s="527"/>
      <c r="AD5" s="38" t="s">
        <v>1249</v>
      </c>
      <c r="AE5" s="40"/>
      <c r="AF5" s="40"/>
      <c r="AG5" s="40" t="s">
        <v>461</v>
      </c>
      <c r="AH5" s="530">
        <v>0.63</v>
      </c>
      <c r="AI5" s="530"/>
      <c r="AJ5" s="51"/>
      <c r="AK5" s="437"/>
      <c r="AL5" s="52">
        <f>ROUND(AB5*AH5,0)</f>
        <v>374</v>
      </c>
      <c r="AM5" s="23" t="s">
        <v>352</v>
      </c>
    </row>
    <row r="6" spans="1:39" ht="16.5" customHeight="1">
      <c r="A6" s="14">
        <v>72</v>
      </c>
      <c r="B6" s="15">
        <v>1142</v>
      </c>
      <c r="C6" s="50" t="s">
        <v>355</v>
      </c>
      <c r="D6" s="559"/>
      <c r="E6" s="559"/>
      <c r="F6" s="303"/>
      <c r="G6" s="30"/>
      <c r="H6" s="405"/>
      <c r="I6" s="405"/>
      <c r="J6" s="405"/>
      <c r="K6" s="405"/>
      <c r="L6" s="405"/>
      <c r="M6" s="405"/>
      <c r="N6" s="405"/>
      <c r="O6" s="405"/>
      <c r="P6" s="405"/>
      <c r="Q6" s="405"/>
      <c r="R6" s="405"/>
      <c r="S6" s="405"/>
      <c r="T6" s="405"/>
      <c r="U6" s="284"/>
      <c r="V6" s="364" t="s">
        <v>356</v>
      </c>
      <c r="W6" s="365"/>
      <c r="X6" s="365"/>
      <c r="Y6" s="365"/>
      <c r="Z6" s="365"/>
      <c r="AA6" s="365"/>
      <c r="AB6" s="527">
        <f>AB11</f>
        <v>652</v>
      </c>
      <c r="AC6" s="527"/>
      <c r="AD6" s="38" t="s">
        <v>1249</v>
      </c>
      <c r="AE6" s="40"/>
      <c r="AF6" s="40"/>
      <c r="AG6" s="40" t="s">
        <v>461</v>
      </c>
      <c r="AH6" s="530">
        <f>$AH$5</f>
        <v>0.63</v>
      </c>
      <c r="AI6" s="530"/>
      <c r="AJ6" s="51"/>
      <c r="AK6" s="437"/>
      <c r="AL6" s="52">
        <f>ROUND(AB6*AH6,0)</f>
        <v>411</v>
      </c>
      <c r="AM6" s="53"/>
    </row>
    <row r="7" spans="1:39" ht="16.5" customHeight="1">
      <c r="A7" s="14">
        <v>72</v>
      </c>
      <c r="B7" s="15">
        <v>1143</v>
      </c>
      <c r="C7" s="50" t="s">
        <v>357</v>
      </c>
      <c r="D7" s="559"/>
      <c r="E7" s="559"/>
      <c r="F7" s="303"/>
      <c r="G7" s="30"/>
      <c r="H7" s="405"/>
      <c r="I7" s="405"/>
      <c r="J7" s="405"/>
      <c r="K7" s="405"/>
      <c r="L7" s="405"/>
      <c r="M7" s="405"/>
      <c r="N7" s="405"/>
      <c r="O7" s="405"/>
      <c r="P7" s="405"/>
      <c r="Q7" s="405"/>
      <c r="R7" s="405"/>
      <c r="S7" s="405"/>
      <c r="T7" s="405"/>
      <c r="U7" s="284"/>
      <c r="V7" s="364" t="s">
        <v>358</v>
      </c>
      <c r="W7" s="365"/>
      <c r="X7" s="365"/>
      <c r="Y7" s="365"/>
      <c r="Z7" s="365"/>
      <c r="AA7" s="365"/>
      <c r="AB7" s="527">
        <f>AB12</f>
        <v>712</v>
      </c>
      <c r="AC7" s="527"/>
      <c r="AD7" s="38" t="s">
        <v>1249</v>
      </c>
      <c r="AE7" s="40"/>
      <c r="AF7" s="40"/>
      <c r="AG7" s="40" t="s">
        <v>461</v>
      </c>
      <c r="AH7" s="530">
        <f>$AH$5</f>
        <v>0.63</v>
      </c>
      <c r="AI7" s="530"/>
      <c r="AJ7" s="51"/>
      <c r="AK7" s="437"/>
      <c r="AL7" s="52">
        <f>ROUND(AB7*AH7,0)</f>
        <v>449</v>
      </c>
      <c r="AM7" s="53"/>
    </row>
    <row r="8" spans="1:39" ht="16.5" customHeight="1">
      <c r="A8" s="14">
        <v>72</v>
      </c>
      <c r="B8" s="15">
        <v>1144</v>
      </c>
      <c r="C8" s="50" t="s">
        <v>359</v>
      </c>
      <c r="D8" s="559"/>
      <c r="E8" s="559"/>
      <c r="F8" s="303"/>
      <c r="G8" s="30"/>
      <c r="H8" s="405"/>
      <c r="I8" s="405"/>
      <c r="J8" s="405"/>
      <c r="K8" s="405"/>
      <c r="L8" s="405"/>
      <c r="M8" s="405"/>
      <c r="N8" s="405"/>
      <c r="O8" s="405"/>
      <c r="P8" s="405"/>
      <c r="Q8" s="405"/>
      <c r="R8" s="405"/>
      <c r="S8" s="405"/>
      <c r="T8" s="405"/>
      <c r="U8" s="284"/>
      <c r="V8" s="364" t="s">
        <v>360</v>
      </c>
      <c r="W8" s="365"/>
      <c r="X8" s="365"/>
      <c r="Y8" s="365"/>
      <c r="Z8" s="365"/>
      <c r="AA8" s="365"/>
      <c r="AB8" s="527">
        <f>AB13</f>
        <v>773</v>
      </c>
      <c r="AC8" s="527"/>
      <c r="AD8" s="38" t="s">
        <v>1249</v>
      </c>
      <c r="AE8" s="40"/>
      <c r="AF8" s="40"/>
      <c r="AG8" s="40" t="s">
        <v>461</v>
      </c>
      <c r="AH8" s="530">
        <f>$AH$5</f>
        <v>0.63</v>
      </c>
      <c r="AI8" s="530"/>
      <c r="AJ8" s="51"/>
      <c r="AK8" s="437"/>
      <c r="AL8" s="52">
        <f>ROUND(AB8*AH8,0)</f>
        <v>487</v>
      </c>
      <c r="AM8" s="53"/>
    </row>
    <row r="9" spans="1:39" ht="16.5" customHeight="1">
      <c r="A9" s="14">
        <v>72</v>
      </c>
      <c r="B9" s="15">
        <v>1145</v>
      </c>
      <c r="C9" s="50" t="s">
        <v>361</v>
      </c>
      <c r="D9" s="559"/>
      <c r="E9" s="559"/>
      <c r="F9" s="31"/>
      <c r="G9" s="32"/>
      <c r="H9" s="36"/>
      <c r="I9" s="36"/>
      <c r="J9" s="36"/>
      <c r="K9" s="36"/>
      <c r="L9" s="36"/>
      <c r="M9" s="36"/>
      <c r="N9" s="36"/>
      <c r="O9" s="36"/>
      <c r="P9" s="36"/>
      <c r="Q9" s="36"/>
      <c r="R9" s="36"/>
      <c r="S9" s="36"/>
      <c r="T9" s="36"/>
      <c r="U9" s="54"/>
      <c r="V9" s="364" t="s">
        <v>362</v>
      </c>
      <c r="W9" s="365"/>
      <c r="X9" s="365"/>
      <c r="Y9" s="365"/>
      <c r="Z9" s="365"/>
      <c r="AA9" s="365"/>
      <c r="AB9" s="527">
        <f>AB14</f>
        <v>832</v>
      </c>
      <c r="AC9" s="527"/>
      <c r="AD9" s="38" t="s">
        <v>1249</v>
      </c>
      <c r="AE9" s="40"/>
      <c r="AF9" s="40"/>
      <c r="AG9" s="40" t="s">
        <v>461</v>
      </c>
      <c r="AH9" s="530">
        <f>$AH$5</f>
        <v>0.63</v>
      </c>
      <c r="AI9" s="530"/>
      <c r="AJ9" s="51"/>
      <c r="AK9" s="437"/>
      <c r="AL9" s="52">
        <f>ROUND(AB9*AH9,0)</f>
        <v>524</v>
      </c>
      <c r="AM9" s="53"/>
    </row>
    <row r="10" spans="1:39" ht="16.5" customHeight="1">
      <c r="A10" s="14">
        <v>72</v>
      </c>
      <c r="B10" s="15">
        <v>1241</v>
      </c>
      <c r="C10" s="50" t="s">
        <v>366</v>
      </c>
      <c r="D10" s="559"/>
      <c r="E10" s="559"/>
      <c r="F10" s="303" t="s">
        <v>1767</v>
      </c>
      <c r="G10" s="30"/>
      <c r="H10" s="405"/>
      <c r="I10" s="405"/>
      <c r="J10" s="405"/>
      <c r="K10" s="405"/>
      <c r="L10" s="405"/>
      <c r="M10" s="405"/>
      <c r="N10" s="405"/>
      <c r="O10" s="405"/>
      <c r="P10" s="405"/>
      <c r="Q10" s="405"/>
      <c r="R10" s="405"/>
      <c r="S10" s="405"/>
      <c r="T10" s="405"/>
      <c r="U10" s="284"/>
      <c r="V10" s="364" t="s">
        <v>354</v>
      </c>
      <c r="W10" s="365"/>
      <c r="X10" s="365"/>
      <c r="Y10" s="365"/>
      <c r="Z10" s="365"/>
      <c r="AA10" s="365"/>
      <c r="AB10" s="527">
        <v>593</v>
      </c>
      <c r="AC10" s="527"/>
      <c r="AD10" s="307" t="s">
        <v>1249</v>
      </c>
      <c r="AE10" s="307"/>
      <c r="AF10" s="307"/>
      <c r="AG10" s="307"/>
      <c r="AH10" s="51"/>
      <c r="AI10" s="313"/>
      <c r="AJ10" s="51"/>
      <c r="AK10" s="55"/>
      <c r="AL10" s="52">
        <f aca="true" t="shared" si="0" ref="AL10:AL23">AB10</f>
        <v>593</v>
      </c>
      <c r="AM10" s="53"/>
    </row>
    <row r="11" spans="1:39" ht="16.5" customHeight="1">
      <c r="A11" s="14">
        <v>72</v>
      </c>
      <c r="B11" s="15">
        <v>1242</v>
      </c>
      <c r="C11" s="50" t="s">
        <v>367</v>
      </c>
      <c r="D11" s="559"/>
      <c r="E11" s="559"/>
      <c r="F11" s="303"/>
      <c r="G11" s="30"/>
      <c r="H11" s="405"/>
      <c r="I11" s="405"/>
      <c r="J11" s="405"/>
      <c r="K11" s="405"/>
      <c r="L11" s="405"/>
      <c r="M11" s="405"/>
      <c r="N11" s="405"/>
      <c r="O11" s="405"/>
      <c r="P11" s="405"/>
      <c r="Q11" s="405"/>
      <c r="R11" s="405"/>
      <c r="S11" s="405"/>
      <c r="T11" s="405"/>
      <c r="U11" s="284"/>
      <c r="V11" s="364" t="s">
        <v>356</v>
      </c>
      <c r="W11" s="365"/>
      <c r="X11" s="365"/>
      <c r="Y11" s="365"/>
      <c r="Z11" s="365"/>
      <c r="AA11" s="365"/>
      <c r="AB11" s="527">
        <v>652</v>
      </c>
      <c r="AC11" s="527"/>
      <c r="AD11" s="307" t="s">
        <v>1249</v>
      </c>
      <c r="AE11" s="307"/>
      <c r="AF11" s="307"/>
      <c r="AG11" s="307"/>
      <c r="AH11" s="51"/>
      <c r="AI11" s="313"/>
      <c r="AJ11" s="51"/>
      <c r="AK11" s="55"/>
      <c r="AL11" s="52">
        <f t="shared" si="0"/>
        <v>652</v>
      </c>
      <c r="AM11" s="53"/>
    </row>
    <row r="12" spans="1:39" ht="16.5" customHeight="1">
      <c r="A12" s="14">
        <v>72</v>
      </c>
      <c r="B12" s="15">
        <v>1243</v>
      </c>
      <c r="C12" s="50" t="s">
        <v>368</v>
      </c>
      <c r="D12" s="559"/>
      <c r="E12" s="559"/>
      <c r="F12" s="303"/>
      <c r="G12" s="30"/>
      <c r="H12" s="405"/>
      <c r="I12" s="405"/>
      <c r="J12" s="405"/>
      <c r="K12" s="405"/>
      <c r="L12" s="405"/>
      <c r="M12" s="405"/>
      <c r="N12" s="405"/>
      <c r="O12" s="405"/>
      <c r="P12" s="405"/>
      <c r="Q12" s="405"/>
      <c r="R12" s="405"/>
      <c r="S12" s="405"/>
      <c r="T12" s="405"/>
      <c r="U12" s="284"/>
      <c r="V12" s="364" t="s">
        <v>358</v>
      </c>
      <c r="W12" s="365"/>
      <c r="X12" s="365"/>
      <c r="Y12" s="365"/>
      <c r="Z12" s="365"/>
      <c r="AA12" s="365"/>
      <c r="AB12" s="527">
        <v>712</v>
      </c>
      <c r="AC12" s="527"/>
      <c r="AD12" s="307" t="s">
        <v>1249</v>
      </c>
      <c r="AE12" s="307"/>
      <c r="AF12" s="307"/>
      <c r="AG12" s="307"/>
      <c r="AH12" s="51"/>
      <c r="AI12" s="313"/>
      <c r="AJ12" s="51"/>
      <c r="AK12" s="55"/>
      <c r="AL12" s="52">
        <f t="shared" si="0"/>
        <v>712</v>
      </c>
      <c r="AM12" s="53"/>
    </row>
    <row r="13" spans="1:39" ht="16.5" customHeight="1">
      <c r="A13" s="14">
        <v>72</v>
      </c>
      <c r="B13" s="15">
        <v>1244</v>
      </c>
      <c r="C13" s="50" t="s">
        <v>369</v>
      </c>
      <c r="D13" s="559"/>
      <c r="E13" s="559"/>
      <c r="F13" s="303"/>
      <c r="G13" s="30"/>
      <c r="H13" s="405"/>
      <c r="I13" s="405"/>
      <c r="J13" s="405"/>
      <c r="K13" s="405"/>
      <c r="L13" s="405"/>
      <c r="M13" s="405"/>
      <c r="N13" s="405"/>
      <c r="O13" s="405"/>
      <c r="P13" s="405"/>
      <c r="Q13" s="405"/>
      <c r="R13" s="405"/>
      <c r="S13" s="405"/>
      <c r="T13" s="405"/>
      <c r="U13" s="284"/>
      <c r="V13" s="364" t="s">
        <v>360</v>
      </c>
      <c r="W13" s="365"/>
      <c r="X13" s="365"/>
      <c r="Y13" s="365"/>
      <c r="Z13" s="365"/>
      <c r="AA13" s="365"/>
      <c r="AB13" s="527">
        <v>773</v>
      </c>
      <c r="AC13" s="527"/>
      <c r="AD13" s="307" t="s">
        <v>1249</v>
      </c>
      <c r="AE13" s="307"/>
      <c r="AF13" s="307"/>
      <c r="AG13" s="307"/>
      <c r="AH13" s="51"/>
      <c r="AI13" s="313"/>
      <c r="AJ13" s="51"/>
      <c r="AK13" s="55"/>
      <c r="AL13" s="52">
        <f t="shared" si="0"/>
        <v>773</v>
      </c>
      <c r="AM13" s="53"/>
    </row>
    <row r="14" spans="1:39" ht="16.5" customHeight="1">
      <c r="A14" s="14">
        <v>72</v>
      </c>
      <c r="B14" s="15">
        <v>1245</v>
      </c>
      <c r="C14" s="50" t="s">
        <v>370</v>
      </c>
      <c r="D14" s="559"/>
      <c r="E14" s="559"/>
      <c r="F14" s="31"/>
      <c r="G14" s="32"/>
      <c r="H14" s="36"/>
      <c r="I14" s="36"/>
      <c r="J14" s="36"/>
      <c r="K14" s="36"/>
      <c r="L14" s="36"/>
      <c r="M14" s="36"/>
      <c r="N14" s="36"/>
      <c r="O14" s="36"/>
      <c r="P14" s="36"/>
      <c r="Q14" s="36"/>
      <c r="R14" s="36"/>
      <c r="S14" s="36"/>
      <c r="T14" s="36"/>
      <c r="U14" s="54"/>
      <c r="V14" s="364" t="s">
        <v>362</v>
      </c>
      <c r="W14" s="365"/>
      <c r="X14" s="365"/>
      <c r="Y14" s="365"/>
      <c r="Z14" s="365"/>
      <c r="AA14" s="365"/>
      <c r="AB14" s="527">
        <v>832</v>
      </c>
      <c r="AC14" s="527"/>
      <c r="AD14" s="307" t="s">
        <v>1249</v>
      </c>
      <c r="AE14" s="307"/>
      <c r="AF14" s="307"/>
      <c r="AG14" s="307"/>
      <c r="AH14" s="51"/>
      <c r="AI14" s="313"/>
      <c r="AJ14" s="51"/>
      <c r="AK14" s="55"/>
      <c r="AL14" s="52">
        <f t="shared" si="0"/>
        <v>832</v>
      </c>
      <c r="AM14" s="53"/>
    </row>
    <row r="15" spans="1:39" ht="16.5" customHeight="1">
      <c r="A15" s="14">
        <v>72</v>
      </c>
      <c r="B15" s="15">
        <v>1341</v>
      </c>
      <c r="C15" s="50" t="s">
        <v>371</v>
      </c>
      <c r="D15" s="559"/>
      <c r="E15" s="559"/>
      <c r="F15" s="303" t="s">
        <v>1768</v>
      </c>
      <c r="G15" s="30"/>
      <c r="H15" s="405"/>
      <c r="I15" s="405"/>
      <c r="J15" s="405"/>
      <c r="K15" s="405"/>
      <c r="L15" s="405"/>
      <c r="M15" s="405"/>
      <c r="N15" s="405"/>
      <c r="O15" s="405"/>
      <c r="P15" s="405"/>
      <c r="Q15" s="405"/>
      <c r="R15" s="405"/>
      <c r="S15" s="405"/>
      <c r="T15" s="405"/>
      <c r="U15" s="284"/>
      <c r="V15" s="364" t="s">
        <v>354</v>
      </c>
      <c r="W15" s="365"/>
      <c r="X15" s="365"/>
      <c r="Y15" s="365"/>
      <c r="Z15" s="365"/>
      <c r="AA15" s="365"/>
      <c r="AB15" s="527">
        <v>910</v>
      </c>
      <c r="AC15" s="527"/>
      <c r="AD15" s="307" t="s">
        <v>1249</v>
      </c>
      <c r="AE15" s="307"/>
      <c r="AF15" s="307"/>
      <c r="AG15" s="307"/>
      <c r="AH15" s="51"/>
      <c r="AI15" s="313"/>
      <c r="AJ15" s="51"/>
      <c r="AK15" s="55"/>
      <c r="AL15" s="52">
        <f t="shared" si="0"/>
        <v>910</v>
      </c>
      <c r="AM15" s="53"/>
    </row>
    <row r="16" spans="1:39" ht="16.5" customHeight="1">
      <c r="A16" s="14">
        <v>72</v>
      </c>
      <c r="B16" s="15">
        <v>1342</v>
      </c>
      <c r="C16" s="50" t="s">
        <v>372</v>
      </c>
      <c r="D16" s="559"/>
      <c r="E16" s="559"/>
      <c r="F16" s="303"/>
      <c r="G16" s="30"/>
      <c r="H16" s="405"/>
      <c r="I16" s="405"/>
      <c r="J16" s="405"/>
      <c r="K16" s="405"/>
      <c r="L16" s="405"/>
      <c r="M16" s="405"/>
      <c r="N16" s="405"/>
      <c r="O16" s="405"/>
      <c r="P16" s="405"/>
      <c r="Q16" s="405"/>
      <c r="R16" s="405"/>
      <c r="S16" s="405"/>
      <c r="T16" s="405"/>
      <c r="U16" s="284"/>
      <c r="V16" s="364" t="s">
        <v>356</v>
      </c>
      <c r="W16" s="365"/>
      <c r="X16" s="365"/>
      <c r="Y16" s="365"/>
      <c r="Z16" s="365"/>
      <c r="AA16" s="365"/>
      <c r="AB16" s="527">
        <v>1007</v>
      </c>
      <c r="AC16" s="527"/>
      <c r="AD16" s="307" t="s">
        <v>1249</v>
      </c>
      <c r="AE16" s="307"/>
      <c r="AF16" s="307"/>
      <c r="AG16" s="307"/>
      <c r="AH16" s="51"/>
      <c r="AI16" s="313"/>
      <c r="AJ16" s="51"/>
      <c r="AK16" s="55"/>
      <c r="AL16" s="52">
        <f t="shared" si="0"/>
        <v>1007</v>
      </c>
      <c r="AM16" s="53"/>
    </row>
    <row r="17" spans="1:39" ht="16.5" customHeight="1">
      <c r="A17" s="14">
        <v>72</v>
      </c>
      <c r="B17" s="15">
        <v>1343</v>
      </c>
      <c r="C17" s="50" t="s">
        <v>373</v>
      </c>
      <c r="D17" s="559"/>
      <c r="E17" s="559"/>
      <c r="F17" s="303"/>
      <c r="G17" s="30"/>
      <c r="H17" s="405"/>
      <c r="I17" s="405"/>
      <c r="J17" s="405"/>
      <c r="K17" s="405"/>
      <c r="L17" s="405"/>
      <c r="M17" s="405"/>
      <c r="N17" s="405"/>
      <c r="O17" s="405"/>
      <c r="P17" s="405"/>
      <c r="Q17" s="405"/>
      <c r="R17" s="405"/>
      <c r="S17" s="405"/>
      <c r="T17" s="405"/>
      <c r="U17" s="284"/>
      <c r="V17" s="364" t="s">
        <v>358</v>
      </c>
      <c r="W17" s="365"/>
      <c r="X17" s="365"/>
      <c r="Y17" s="365"/>
      <c r="Z17" s="365"/>
      <c r="AA17" s="365"/>
      <c r="AB17" s="527">
        <v>1104</v>
      </c>
      <c r="AC17" s="527"/>
      <c r="AD17" s="307" t="s">
        <v>1249</v>
      </c>
      <c r="AE17" s="307"/>
      <c r="AF17" s="307"/>
      <c r="AG17" s="307"/>
      <c r="AH17" s="51"/>
      <c r="AI17" s="313"/>
      <c r="AJ17" s="51"/>
      <c r="AK17" s="55"/>
      <c r="AL17" s="52">
        <f t="shared" si="0"/>
        <v>1104</v>
      </c>
      <c r="AM17" s="53"/>
    </row>
    <row r="18" spans="1:39" ht="16.5" customHeight="1">
      <c r="A18" s="14">
        <v>72</v>
      </c>
      <c r="B18" s="15">
        <v>1344</v>
      </c>
      <c r="C18" s="50" t="s">
        <v>374</v>
      </c>
      <c r="D18" s="559"/>
      <c r="E18" s="559"/>
      <c r="F18" s="303"/>
      <c r="G18" s="30"/>
      <c r="H18" s="405"/>
      <c r="I18" s="405"/>
      <c r="J18" s="405"/>
      <c r="K18" s="405"/>
      <c r="L18" s="405"/>
      <c r="M18" s="405"/>
      <c r="N18" s="405"/>
      <c r="O18" s="405"/>
      <c r="P18" s="405"/>
      <c r="Q18" s="405"/>
      <c r="R18" s="405"/>
      <c r="S18" s="405"/>
      <c r="T18" s="405"/>
      <c r="U18" s="284"/>
      <c r="V18" s="364" t="s">
        <v>360</v>
      </c>
      <c r="W18" s="365"/>
      <c r="X18" s="365"/>
      <c r="Y18" s="365"/>
      <c r="Z18" s="365"/>
      <c r="AA18" s="365"/>
      <c r="AB18" s="527">
        <v>1201</v>
      </c>
      <c r="AC18" s="527"/>
      <c r="AD18" s="307" t="s">
        <v>1249</v>
      </c>
      <c r="AE18" s="307"/>
      <c r="AF18" s="307"/>
      <c r="AG18" s="307"/>
      <c r="AH18" s="51"/>
      <c r="AI18" s="313"/>
      <c r="AJ18" s="51"/>
      <c r="AK18" s="55"/>
      <c r="AL18" s="52">
        <f t="shared" si="0"/>
        <v>1201</v>
      </c>
      <c r="AM18" s="53"/>
    </row>
    <row r="19" spans="1:39" ht="16.5" customHeight="1">
      <c r="A19" s="14">
        <v>72</v>
      </c>
      <c r="B19" s="15">
        <v>1345</v>
      </c>
      <c r="C19" s="50" t="s">
        <v>375</v>
      </c>
      <c r="D19" s="559"/>
      <c r="E19" s="559"/>
      <c r="F19" s="31"/>
      <c r="G19" s="32"/>
      <c r="H19" s="36"/>
      <c r="I19" s="36"/>
      <c r="J19" s="36"/>
      <c r="K19" s="36"/>
      <c r="L19" s="36"/>
      <c r="M19" s="36"/>
      <c r="N19" s="36"/>
      <c r="O19" s="36"/>
      <c r="P19" s="36"/>
      <c r="Q19" s="36"/>
      <c r="R19" s="36"/>
      <c r="S19" s="36"/>
      <c r="T19" s="36"/>
      <c r="U19" s="54"/>
      <c r="V19" s="364" t="s">
        <v>362</v>
      </c>
      <c r="W19" s="365"/>
      <c r="X19" s="365"/>
      <c r="Y19" s="365"/>
      <c r="Z19" s="365"/>
      <c r="AA19" s="365"/>
      <c r="AB19" s="527">
        <v>1299</v>
      </c>
      <c r="AC19" s="527"/>
      <c r="AD19" s="307" t="s">
        <v>1249</v>
      </c>
      <c r="AE19" s="307"/>
      <c r="AF19" s="307"/>
      <c r="AG19" s="307"/>
      <c r="AH19" s="51"/>
      <c r="AI19" s="313"/>
      <c r="AJ19" s="51"/>
      <c r="AK19" s="55"/>
      <c r="AL19" s="52">
        <f t="shared" si="0"/>
        <v>1299</v>
      </c>
      <c r="AM19" s="53"/>
    </row>
    <row r="20" spans="1:39" ht="16.5" customHeight="1">
      <c r="A20" s="14">
        <v>72</v>
      </c>
      <c r="B20" s="15">
        <v>1441</v>
      </c>
      <c r="C20" s="50" t="s">
        <v>376</v>
      </c>
      <c r="D20" s="559"/>
      <c r="E20" s="559"/>
      <c r="F20" s="303" t="s">
        <v>1769</v>
      </c>
      <c r="G20" s="405"/>
      <c r="H20" s="405"/>
      <c r="I20" s="405"/>
      <c r="J20" s="405"/>
      <c r="K20" s="405"/>
      <c r="L20" s="405"/>
      <c r="M20" s="405"/>
      <c r="N20" s="405"/>
      <c r="O20" s="405"/>
      <c r="P20" s="405"/>
      <c r="Q20" s="405"/>
      <c r="R20" s="405"/>
      <c r="S20" s="405"/>
      <c r="T20" s="405"/>
      <c r="U20" s="284"/>
      <c r="V20" s="364" t="s">
        <v>354</v>
      </c>
      <c r="W20" s="365"/>
      <c r="X20" s="365"/>
      <c r="Y20" s="365"/>
      <c r="Z20" s="365"/>
      <c r="AA20" s="365"/>
      <c r="AB20" s="527">
        <v>1036</v>
      </c>
      <c r="AC20" s="527"/>
      <c r="AD20" s="307" t="s">
        <v>1249</v>
      </c>
      <c r="AE20" s="307"/>
      <c r="AF20" s="307"/>
      <c r="AG20" s="307"/>
      <c r="AH20" s="51"/>
      <c r="AI20" s="313"/>
      <c r="AJ20" s="51"/>
      <c r="AK20" s="55"/>
      <c r="AL20" s="52">
        <f t="shared" si="0"/>
        <v>1036</v>
      </c>
      <c r="AM20" s="53"/>
    </row>
    <row r="21" spans="1:39" ht="16.5" customHeight="1">
      <c r="A21" s="14">
        <v>72</v>
      </c>
      <c r="B21" s="15">
        <v>1442</v>
      </c>
      <c r="C21" s="50" t="s">
        <v>377</v>
      </c>
      <c r="D21" s="559"/>
      <c r="E21" s="559"/>
      <c r="F21" s="404"/>
      <c r="G21" s="405"/>
      <c r="H21" s="405"/>
      <c r="I21" s="405"/>
      <c r="J21" s="405"/>
      <c r="K21" s="405"/>
      <c r="L21" s="405"/>
      <c r="M21" s="405"/>
      <c r="N21" s="405"/>
      <c r="O21" s="405"/>
      <c r="P21" s="405"/>
      <c r="Q21" s="405"/>
      <c r="R21" s="405"/>
      <c r="S21" s="405"/>
      <c r="T21" s="405"/>
      <c r="U21" s="284"/>
      <c r="V21" s="364" t="s">
        <v>356</v>
      </c>
      <c r="W21" s="365"/>
      <c r="X21" s="365"/>
      <c r="Y21" s="365"/>
      <c r="Z21" s="365"/>
      <c r="AA21" s="365"/>
      <c r="AB21" s="527">
        <v>1148</v>
      </c>
      <c r="AC21" s="527"/>
      <c r="AD21" s="307" t="s">
        <v>1249</v>
      </c>
      <c r="AE21" s="307"/>
      <c r="AF21" s="307"/>
      <c r="AG21" s="307"/>
      <c r="AH21" s="51"/>
      <c r="AI21" s="313"/>
      <c r="AJ21" s="51"/>
      <c r="AK21" s="55"/>
      <c r="AL21" s="52">
        <f t="shared" si="0"/>
        <v>1148</v>
      </c>
      <c r="AM21" s="53"/>
    </row>
    <row r="22" spans="1:39" ht="16.5" customHeight="1">
      <c r="A22" s="14">
        <v>72</v>
      </c>
      <c r="B22" s="15">
        <v>1443</v>
      </c>
      <c r="C22" s="50" t="s">
        <v>378</v>
      </c>
      <c r="D22" s="559"/>
      <c r="E22" s="559"/>
      <c r="F22" s="404"/>
      <c r="G22" s="405"/>
      <c r="H22" s="405"/>
      <c r="I22" s="405"/>
      <c r="J22" s="405"/>
      <c r="K22" s="405"/>
      <c r="L22" s="405"/>
      <c r="M22" s="405"/>
      <c r="N22" s="405"/>
      <c r="O22" s="405"/>
      <c r="P22" s="405"/>
      <c r="Q22" s="405"/>
      <c r="R22" s="405"/>
      <c r="S22" s="405"/>
      <c r="T22" s="405"/>
      <c r="U22" s="284"/>
      <c r="V22" s="364" t="s">
        <v>358</v>
      </c>
      <c r="W22" s="365"/>
      <c r="X22" s="365"/>
      <c r="Y22" s="365"/>
      <c r="Z22" s="365"/>
      <c r="AA22" s="365"/>
      <c r="AB22" s="527">
        <v>1261</v>
      </c>
      <c r="AC22" s="527"/>
      <c r="AD22" s="307" t="s">
        <v>1249</v>
      </c>
      <c r="AE22" s="307"/>
      <c r="AF22" s="307"/>
      <c r="AG22" s="307"/>
      <c r="AH22" s="51"/>
      <c r="AI22" s="313"/>
      <c r="AJ22" s="51"/>
      <c r="AK22" s="55"/>
      <c r="AL22" s="52">
        <f t="shared" si="0"/>
        <v>1261</v>
      </c>
      <c r="AM22" s="53"/>
    </row>
    <row r="23" spans="1:39" ht="16.5" customHeight="1">
      <c r="A23" s="14">
        <v>72</v>
      </c>
      <c r="B23" s="15">
        <v>1444</v>
      </c>
      <c r="C23" s="50" t="s">
        <v>379</v>
      </c>
      <c r="D23" s="559"/>
      <c r="E23" s="559"/>
      <c r="F23" s="404"/>
      <c r="G23" s="405"/>
      <c r="H23" s="405"/>
      <c r="I23" s="405"/>
      <c r="J23" s="405"/>
      <c r="K23" s="405"/>
      <c r="L23" s="405"/>
      <c r="M23" s="405"/>
      <c r="N23" s="405"/>
      <c r="O23" s="405"/>
      <c r="P23" s="405"/>
      <c r="Q23" s="405"/>
      <c r="R23" s="405"/>
      <c r="S23" s="405"/>
      <c r="T23" s="405"/>
      <c r="U23" s="284"/>
      <c r="V23" s="364" t="s">
        <v>360</v>
      </c>
      <c r="W23" s="365"/>
      <c r="X23" s="365"/>
      <c r="Y23" s="365"/>
      <c r="Z23" s="365"/>
      <c r="AA23" s="365"/>
      <c r="AB23" s="527">
        <v>1374</v>
      </c>
      <c r="AC23" s="527"/>
      <c r="AD23" s="307" t="s">
        <v>1249</v>
      </c>
      <c r="AE23" s="307"/>
      <c r="AF23" s="307"/>
      <c r="AG23" s="307"/>
      <c r="AH23" s="51"/>
      <c r="AI23" s="313"/>
      <c r="AJ23" s="51"/>
      <c r="AK23" s="55"/>
      <c r="AL23" s="52">
        <f t="shared" si="0"/>
        <v>1374</v>
      </c>
      <c r="AM23" s="53"/>
    </row>
    <row r="24" spans="1:39" ht="16.5" customHeight="1">
      <c r="A24" s="14">
        <v>72</v>
      </c>
      <c r="B24" s="15">
        <v>1445</v>
      </c>
      <c r="C24" s="50" t="s">
        <v>380</v>
      </c>
      <c r="D24" s="559"/>
      <c r="E24" s="559"/>
      <c r="F24" s="310"/>
      <c r="G24" s="36"/>
      <c r="H24" s="36"/>
      <c r="I24" s="36"/>
      <c r="J24" s="36"/>
      <c r="K24" s="36"/>
      <c r="L24" s="36"/>
      <c r="M24" s="36"/>
      <c r="N24" s="36"/>
      <c r="O24" s="36"/>
      <c r="P24" s="36"/>
      <c r="Q24" s="36"/>
      <c r="R24" s="36"/>
      <c r="S24" s="36"/>
      <c r="T24" s="36"/>
      <c r="U24" s="54"/>
      <c r="V24" s="364" t="s">
        <v>362</v>
      </c>
      <c r="W24" s="365"/>
      <c r="X24" s="365"/>
      <c r="Y24" s="365"/>
      <c r="Z24" s="365"/>
      <c r="AA24" s="365"/>
      <c r="AB24" s="527">
        <v>1486</v>
      </c>
      <c r="AC24" s="527"/>
      <c r="AD24" s="307" t="s">
        <v>1249</v>
      </c>
      <c r="AE24" s="307"/>
      <c r="AF24" s="307"/>
      <c r="AG24" s="307"/>
      <c r="AH24" s="51"/>
      <c r="AI24" s="313"/>
      <c r="AJ24" s="51"/>
      <c r="AK24" s="55"/>
      <c r="AL24" s="52">
        <f>AB24</f>
        <v>1486</v>
      </c>
      <c r="AM24" s="53"/>
    </row>
    <row r="25" spans="1:39" ht="16.5" customHeight="1">
      <c r="A25" s="14">
        <v>72</v>
      </c>
      <c r="B25" s="15">
        <v>1541</v>
      </c>
      <c r="C25" s="50" t="s">
        <v>884</v>
      </c>
      <c r="D25" s="559"/>
      <c r="E25" s="559"/>
      <c r="F25" s="560" t="s">
        <v>2046</v>
      </c>
      <c r="G25" s="563"/>
      <c r="H25" s="563"/>
      <c r="I25" s="563"/>
      <c r="J25" s="564"/>
      <c r="K25" s="57" t="s">
        <v>1770</v>
      </c>
      <c r="L25" s="420"/>
      <c r="M25" s="10"/>
      <c r="N25" s="283"/>
      <c r="O25" s="432"/>
      <c r="P25" s="283"/>
      <c r="Q25" s="283"/>
      <c r="R25" s="432"/>
      <c r="S25" s="283"/>
      <c r="T25" s="283"/>
      <c r="U25" s="284"/>
      <c r="V25" s="364" t="s">
        <v>354</v>
      </c>
      <c r="W25" s="365"/>
      <c r="X25" s="365"/>
      <c r="Y25" s="365"/>
      <c r="Z25" s="365"/>
      <c r="AA25" s="365"/>
      <c r="AB25" s="527">
        <f>AB20</f>
        <v>1036</v>
      </c>
      <c r="AC25" s="527"/>
      <c r="AD25" s="307" t="s">
        <v>883</v>
      </c>
      <c r="AE25" s="414"/>
      <c r="AF25" s="414" t="s">
        <v>462</v>
      </c>
      <c r="AG25" s="529">
        <v>50</v>
      </c>
      <c r="AH25" s="529"/>
      <c r="AI25" s="365" t="s">
        <v>883</v>
      </c>
      <c r="AJ25" s="51"/>
      <c r="AK25" s="437"/>
      <c r="AL25" s="52">
        <f aca="true" t="shared" si="1" ref="AL25:AL34">AB25+AG25</f>
        <v>1086</v>
      </c>
      <c r="AM25" s="53"/>
    </row>
    <row r="26" spans="1:39" ht="16.5" customHeight="1">
      <c r="A26" s="14">
        <v>72</v>
      </c>
      <c r="B26" s="15">
        <v>1542</v>
      </c>
      <c r="C26" s="50" t="s">
        <v>885</v>
      </c>
      <c r="D26" s="559"/>
      <c r="E26" s="559"/>
      <c r="F26" s="560" t="s">
        <v>463</v>
      </c>
      <c r="G26" s="563"/>
      <c r="H26" s="563"/>
      <c r="I26" s="563"/>
      <c r="J26" s="564"/>
      <c r="K26" s="419"/>
      <c r="L26" s="420"/>
      <c r="M26" s="10"/>
      <c r="N26" s="283"/>
      <c r="O26" s="432"/>
      <c r="P26" s="283"/>
      <c r="Q26" s="283"/>
      <c r="R26" s="432"/>
      <c r="S26" s="283"/>
      <c r="T26" s="283"/>
      <c r="U26" s="284"/>
      <c r="V26" s="364" t="s">
        <v>356</v>
      </c>
      <c r="W26" s="365"/>
      <c r="X26" s="365"/>
      <c r="Y26" s="365"/>
      <c r="Z26" s="365"/>
      <c r="AA26" s="365"/>
      <c r="AB26" s="527">
        <f>AB21</f>
        <v>1148</v>
      </c>
      <c r="AC26" s="527"/>
      <c r="AD26" s="307" t="s">
        <v>883</v>
      </c>
      <c r="AE26" s="414"/>
      <c r="AF26" s="414" t="s">
        <v>462</v>
      </c>
      <c r="AG26" s="529">
        <f>$AG$25</f>
        <v>50</v>
      </c>
      <c r="AH26" s="529"/>
      <c r="AI26" s="365" t="s">
        <v>883</v>
      </c>
      <c r="AJ26" s="51"/>
      <c r="AK26" s="437"/>
      <c r="AL26" s="52">
        <f t="shared" si="1"/>
        <v>1198</v>
      </c>
      <c r="AM26" s="53"/>
    </row>
    <row r="27" spans="1:39" ht="16.5" customHeight="1">
      <c r="A27" s="14">
        <v>72</v>
      </c>
      <c r="B27" s="15">
        <v>1543</v>
      </c>
      <c r="C27" s="50" t="s">
        <v>886</v>
      </c>
      <c r="D27" s="559"/>
      <c r="E27" s="559"/>
      <c r="F27" s="560" t="s">
        <v>464</v>
      </c>
      <c r="G27" s="561"/>
      <c r="H27" s="561"/>
      <c r="I27" s="561"/>
      <c r="J27" s="562"/>
      <c r="K27" s="419"/>
      <c r="L27" s="420"/>
      <c r="M27" s="10"/>
      <c r="N27" s="283"/>
      <c r="O27" s="432"/>
      <c r="P27" s="283"/>
      <c r="Q27" s="283"/>
      <c r="R27" s="432"/>
      <c r="S27" s="283"/>
      <c r="T27" s="283"/>
      <c r="U27" s="284"/>
      <c r="V27" s="364" t="s">
        <v>358</v>
      </c>
      <c r="W27" s="365"/>
      <c r="X27" s="365"/>
      <c r="Y27" s="365"/>
      <c r="Z27" s="365"/>
      <c r="AA27" s="365"/>
      <c r="AB27" s="527">
        <f>AB22</f>
        <v>1261</v>
      </c>
      <c r="AC27" s="527"/>
      <c r="AD27" s="307" t="s">
        <v>883</v>
      </c>
      <c r="AE27" s="414"/>
      <c r="AF27" s="414" t="s">
        <v>462</v>
      </c>
      <c r="AG27" s="529">
        <f>$AG$25</f>
        <v>50</v>
      </c>
      <c r="AH27" s="529"/>
      <c r="AI27" s="365" t="s">
        <v>883</v>
      </c>
      <c r="AJ27" s="51"/>
      <c r="AK27" s="437"/>
      <c r="AL27" s="52">
        <f t="shared" si="1"/>
        <v>1311</v>
      </c>
      <c r="AM27" s="53"/>
    </row>
    <row r="28" spans="1:39" ht="16.5" customHeight="1">
      <c r="A28" s="14">
        <v>72</v>
      </c>
      <c r="B28" s="15">
        <v>1544</v>
      </c>
      <c r="C28" s="50" t="s">
        <v>887</v>
      </c>
      <c r="D28" s="559"/>
      <c r="E28" s="559"/>
      <c r="F28" s="57"/>
      <c r="G28" s="420"/>
      <c r="H28" s="283"/>
      <c r="I28" s="400"/>
      <c r="J28" s="401"/>
      <c r="K28" s="419"/>
      <c r="L28" s="420"/>
      <c r="M28" s="10"/>
      <c r="N28" s="283"/>
      <c r="O28" s="432"/>
      <c r="P28" s="283"/>
      <c r="Q28" s="283"/>
      <c r="R28" s="432"/>
      <c r="S28" s="283"/>
      <c r="T28" s="283"/>
      <c r="U28" s="284"/>
      <c r="V28" s="364" t="s">
        <v>360</v>
      </c>
      <c r="W28" s="365"/>
      <c r="X28" s="365"/>
      <c r="Y28" s="365"/>
      <c r="Z28" s="365"/>
      <c r="AA28" s="365"/>
      <c r="AB28" s="527">
        <f>AB23</f>
        <v>1374</v>
      </c>
      <c r="AC28" s="527"/>
      <c r="AD28" s="307" t="s">
        <v>883</v>
      </c>
      <c r="AE28" s="414"/>
      <c r="AF28" s="414" t="s">
        <v>462</v>
      </c>
      <c r="AG28" s="529">
        <f>$AG$25</f>
        <v>50</v>
      </c>
      <c r="AH28" s="529"/>
      <c r="AI28" s="365" t="s">
        <v>883</v>
      </c>
      <c r="AJ28" s="51"/>
      <c r="AK28" s="437"/>
      <c r="AL28" s="52">
        <f t="shared" si="1"/>
        <v>1424</v>
      </c>
      <c r="AM28" s="53"/>
    </row>
    <row r="29" spans="1:39" ht="16.5" customHeight="1">
      <c r="A29" s="14">
        <v>72</v>
      </c>
      <c r="B29" s="15">
        <v>1545</v>
      </c>
      <c r="C29" s="50" t="s">
        <v>888</v>
      </c>
      <c r="D29" s="559"/>
      <c r="E29" s="559"/>
      <c r="F29" s="57"/>
      <c r="G29" s="420"/>
      <c r="H29" s="283"/>
      <c r="I29" s="400"/>
      <c r="J29" s="401"/>
      <c r="K29" s="413"/>
      <c r="L29" s="439"/>
      <c r="M29" s="305"/>
      <c r="N29" s="25"/>
      <c r="O29" s="435"/>
      <c r="P29" s="25"/>
      <c r="Q29" s="25"/>
      <c r="R29" s="435"/>
      <c r="S29" s="25"/>
      <c r="T29" s="25"/>
      <c r="U29" s="54"/>
      <c r="V29" s="364" t="s">
        <v>362</v>
      </c>
      <c r="W29" s="365"/>
      <c r="X29" s="365"/>
      <c r="Y29" s="365"/>
      <c r="Z29" s="365"/>
      <c r="AA29" s="365"/>
      <c r="AB29" s="527">
        <f>AB24</f>
        <v>1486</v>
      </c>
      <c r="AC29" s="527"/>
      <c r="AD29" s="307" t="s">
        <v>883</v>
      </c>
      <c r="AE29" s="414"/>
      <c r="AF29" s="414" t="s">
        <v>462</v>
      </c>
      <c r="AG29" s="529">
        <f>$AG$25</f>
        <v>50</v>
      </c>
      <c r="AH29" s="529"/>
      <c r="AI29" s="365" t="s">
        <v>883</v>
      </c>
      <c r="AJ29" s="51"/>
      <c r="AK29" s="437"/>
      <c r="AL29" s="52">
        <f t="shared" si="1"/>
        <v>1536</v>
      </c>
      <c r="AM29" s="53"/>
    </row>
    <row r="30" spans="1:39" ht="16.5" customHeight="1">
      <c r="A30" s="14">
        <v>72</v>
      </c>
      <c r="B30" s="15">
        <v>1641</v>
      </c>
      <c r="C30" s="50" t="s">
        <v>889</v>
      </c>
      <c r="D30" s="559"/>
      <c r="E30" s="559"/>
      <c r="F30" s="419"/>
      <c r="G30" s="283"/>
      <c r="H30" s="11"/>
      <c r="I30" s="400"/>
      <c r="J30" s="401"/>
      <c r="K30" s="57" t="s">
        <v>1771</v>
      </c>
      <c r="L30" s="420"/>
      <c r="M30" s="10"/>
      <c r="N30" s="283"/>
      <c r="O30" s="432"/>
      <c r="P30" s="283"/>
      <c r="Q30" s="283"/>
      <c r="R30" s="432"/>
      <c r="S30" s="283"/>
      <c r="T30" s="283"/>
      <c r="U30" s="284"/>
      <c r="V30" s="364" t="s">
        <v>354</v>
      </c>
      <c r="W30" s="25"/>
      <c r="X30" s="25"/>
      <c r="Y30" s="25"/>
      <c r="Z30" s="25"/>
      <c r="AA30" s="25"/>
      <c r="AB30" s="527">
        <f>AB20</f>
        <v>1036</v>
      </c>
      <c r="AC30" s="527"/>
      <c r="AD30" s="307" t="s">
        <v>883</v>
      </c>
      <c r="AE30" s="414"/>
      <c r="AF30" s="414" t="s">
        <v>462</v>
      </c>
      <c r="AG30" s="529">
        <v>100</v>
      </c>
      <c r="AH30" s="529"/>
      <c r="AI30" s="365" t="s">
        <v>883</v>
      </c>
      <c r="AJ30" s="49"/>
      <c r="AK30" s="412"/>
      <c r="AL30" s="52">
        <f t="shared" si="1"/>
        <v>1136</v>
      </c>
      <c r="AM30" s="53"/>
    </row>
    <row r="31" spans="1:39" ht="16.5" customHeight="1">
      <c r="A31" s="14">
        <v>72</v>
      </c>
      <c r="B31" s="15">
        <v>1642</v>
      </c>
      <c r="C31" s="50" t="s">
        <v>890</v>
      </c>
      <c r="D31" s="559"/>
      <c r="E31" s="559"/>
      <c r="F31" s="419"/>
      <c r="G31" s="283"/>
      <c r="H31" s="11"/>
      <c r="I31" s="400"/>
      <c r="J31" s="401"/>
      <c r="K31" s="419"/>
      <c r="L31" s="420"/>
      <c r="M31" s="10"/>
      <c r="N31" s="283"/>
      <c r="O31" s="432"/>
      <c r="P31" s="283"/>
      <c r="Q31" s="283"/>
      <c r="R31" s="432"/>
      <c r="S31" s="283"/>
      <c r="T31" s="283"/>
      <c r="U31" s="284"/>
      <c r="V31" s="364" t="s">
        <v>356</v>
      </c>
      <c r="W31" s="25"/>
      <c r="X31" s="25"/>
      <c r="Y31" s="25"/>
      <c r="Z31" s="25"/>
      <c r="AA31" s="25"/>
      <c r="AB31" s="527">
        <f>AB21</f>
        <v>1148</v>
      </c>
      <c r="AC31" s="527"/>
      <c r="AD31" s="307" t="s">
        <v>883</v>
      </c>
      <c r="AE31" s="414"/>
      <c r="AF31" s="414" t="s">
        <v>462</v>
      </c>
      <c r="AG31" s="529">
        <f>$AG$30</f>
        <v>100</v>
      </c>
      <c r="AH31" s="529"/>
      <c r="AI31" s="365" t="s">
        <v>883</v>
      </c>
      <c r="AJ31" s="49"/>
      <c r="AK31" s="412"/>
      <c r="AL31" s="52">
        <f t="shared" si="1"/>
        <v>1248</v>
      </c>
      <c r="AM31" s="53"/>
    </row>
    <row r="32" spans="1:39" ht="16.5" customHeight="1">
      <c r="A32" s="14">
        <v>72</v>
      </c>
      <c r="B32" s="15">
        <v>1643</v>
      </c>
      <c r="C32" s="50" t="s">
        <v>891</v>
      </c>
      <c r="D32" s="559"/>
      <c r="E32" s="559"/>
      <c r="F32" s="57"/>
      <c r="G32" s="283"/>
      <c r="H32" s="11"/>
      <c r="I32" s="400"/>
      <c r="J32" s="401"/>
      <c r="K32" s="419"/>
      <c r="L32" s="420"/>
      <c r="M32" s="10"/>
      <c r="N32" s="283"/>
      <c r="O32" s="432"/>
      <c r="P32" s="283"/>
      <c r="Q32" s="283"/>
      <c r="R32" s="432"/>
      <c r="S32" s="283"/>
      <c r="T32" s="283"/>
      <c r="U32" s="284"/>
      <c r="V32" s="364" t="s">
        <v>358</v>
      </c>
      <c r="W32" s="25"/>
      <c r="X32" s="25"/>
      <c r="Y32" s="25"/>
      <c r="Z32" s="25"/>
      <c r="AA32" s="25"/>
      <c r="AB32" s="527">
        <f>AB22</f>
        <v>1261</v>
      </c>
      <c r="AC32" s="527"/>
      <c r="AD32" s="307" t="s">
        <v>883</v>
      </c>
      <c r="AE32" s="414"/>
      <c r="AF32" s="414" t="s">
        <v>462</v>
      </c>
      <c r="AG32" s="529">
        <f>$AG$30</f>
        <v>100</v>
      </c>
      <c r="AH32" s="529"/>
      <c r="AI32" s="365" t="s">
        <v>883</v>
      </c>
      <c r="AJ32" s="49"/>
      <c r="AK32" s="412"/>
      <c r="AL32" s="52">
        <f t="shared" si="1"/>
        <v>1361</v>
      </c>
      <c r="AM32" s="53"/>
    </row>
    <row r="33" spans="1:39" ht="16.5" customHeight="1">
      <c r="A33" s="14">
        <v>72</v>
      </c>
      <c r="B33" s="15">
        <v>1644</v>
      </c>
      <c r="C33" s="50" t="s">
        <v>892</v>
      </c>
      <c r="D33" s="559"/>
      <c r="E33" s="559"/>
      <c r="F33" s="57"/>
      <c r="G33" s="283"/>
      <c r="H33" s="11"/>
      <c r="I33" s="400"/>
      <c r="J33" s="401"/>
      <c r="K33" s="419"/>
      <c r="L33" s="420"/>
      <c r="M33" s="10"/>
      <c r="N33" s="283"/>
      <c r="O33" s="432"/>
      <c r="P33" s="283"/>
      <c r="Q33" s="283"/>
      <c r="R33" s="432"/>
      <c r="S33" s="283"/>
      <c r="T33" s="283"/>
      <c r="U33" s="284"/>
      <c r="V33" s="364" t="s">
        <v>360</v>
      </c>
      <c r="W33" s="25"/>
      <c r="X33" s="25"/>
      <c r="Y33" s="25"/>
      <c r="Z33" s="25"/>
      <c r="AA33" s="25"/>
      <c r="AB33" s="527">
        <f>AB23</f>
        <v>1374</v>
      </c>
      <c r="AC33" s="527"/>
      <c r="AD33" s="307" t="s">
        <v>883</v>
      </c>
      <c r="AE33" s="414"/>
      <c r="AF33" s="414" t="s">
        <v>462</v>
      </c>
      <c r="AG33" s="529">
        <f>$AG$30</f>
        <v>100</v>
      </c>
      <c r="AH33" s="529"/>
      <c r="AI33" s="365" t="s">
        <v>883</v>
      </c>
      <c r="AJ33" s="49"/>
      <c r="AK33" s="412"/>
      <c r="AL33" s="52">
        <f t="shared" si="1"/>
        <v>1474</v>
      </c>
      <c r="AM33" s="53"/>
    </row>
    <row r="34" spans="1:39" ht="16.5" customHeight="1">
      <c r="A34" s="14">
        <v>72</v>
      </c>
      <c r="B34" s="15">
        <v>1645</v>
      </c>
      <c r="C34" s="50" t="s">
        <v>893</v>
      </c>
      <c r="D34" s="559"/>
      <c r="E34" s="559"/>
      <c r="F34" s="57"/>
      <c r="G34" s="283"/>
      <c r="H34" s="11"/>
      <c r="I34" s="400"/>
      <c r="J34" s="401"/>
      <c r="K34" s="413"/>
      <c r="L34" s="439"/>
      <c r="M34" s="305"/>
      <c r="N34" s="25"/>
      <c r="O34" s="435"/>
      <c r="P34" s="25"/>
      <c r="Q34" s="25"/>
      <c r="R34" s="435"/>
      <c r="S34" s="25"/>
      <c r="T34" s="25"/>
      <c r="U34" s="54"/>
      <c r="V34" s="364" t="s">
        <v>362</v>
      </c>
      <c r="W34" s="25"/>
      <c r="X34" s="25"/>
      <c r="Y34" s="25"/>
      <c r="Z34" s="25"/>
      <c r="AA34" s="25"/>
      <c r="AB34" s="527">
        <f>AB24</f>
        <v>1486</v>
      </c>
      <c r="AC34" s="527"/>
      <c r="AD34" s="307" t="s">
        <v>883</v>
      </c>
      <c r="AE34" s="414"/>
      <c r="AF34" s="414" t="s">
        <v>462</v>
      </c>
      <c r="AG34" s="529">
        <f>$AG$30</f>
        <v>100</v>
      </c>
      <c r="AH34" s="529"/>
      <c r="AI34" s="365" t="s">
        <v>883</v>
      </c>
      <c r="AJ34" s="49"/>
      <c r="AK34" s="412"/>
      <c r="AL34" s="52">
        <f t="shared" si="1"/>
        <v>1586</v>
      </c>
      <c r="AM34" s="53"/>
    </row>
    <row r="35" spans="1:39" ht="16.5" customHeight="1">
      <c r="A35" s="14">
        <v>72</v>
      </c>
      <c r="B35" s="15">
        <v>1741</v>
      </c>
      <c r="C35" s="50" t="s">
        <v>465</v>
      </c>
      <c r="D35" s="367"/>
      <c r="E35" s="367"/>
      <c r="F35" s="419"/>
      <c r="G35" s="283"/>
      <c r="H35" s="11"/>
      <c r="I35" s="400"/>
      <c r="J35" s="401"/>
      <c r="K35" s="57" t="s">
        <v>1772</v>
      </c>
      <c r="L35" s="420"/>
      <c r="M35" s="10"/>
      <c r="N35" s="283"/>
      <c r="O35" s="432"/>
      <c r="P35" s="283"/>
      <c r="Q35" s="283"/>
      <c r="R35" s="432"/>
      <c r="S35" s="283"/>
      <c r="T35" s="283"/>
      <c r="U35" s="284"/>
      <c r="V35" s="364" t="s">
        <v>354</v>
      </c>
      <c r="W35" s="25"/>
      <c r="X35" s="25"/>
      <c r="Y35" s="25"/>
      <c r="Z35" s="25"/>
      <c r="AA35" s="25"/>
      <c r="AB35" s="527">
        <f>AB20</f>
        <v>1036</v>
      </c>
      <c r="AC35" s="527"/>
      <c r="AD35" s="307" t="s">
        <v>883</v>
      </c>
      <c r="AE35" s="414"/>
      <c r="AF35" s="414" t="s">
        <v>462</v>
      </c>
      <c r="AG35" s="529">
        <v>150</v>
      </c>
      <c r="AH35" s="529"/>
      <c r="AI35" s="365" t="s">
        <v>883</v>
      </c>
      <c r="AJ35" s="49"/>
      <c r="AK35" s="412"/>
      <c r="AL35" s="52">
        <f>AB35+AG35</f>
        <v>1186</v>
      </c>
      <c r="AM35" s="53"/>
    </row>
    <row r="36" spans="1:39" ht="16.5" customHeight="1">
      <c r="A36" s="14">
        <v>72</v>
      </c>
      <c r="B36" s="15">
        <v>1742</v>
      </c>
      <c r="C36" s="50" t="s">
        <v>466</v>
      </c>
      <c r="D36" s="367"/>
      <c r="E36" s="367"/>
      <c r="F36" s="419"/>
      <c r="G36" s="283"/>
      <c r="H36" s="11"/>
      <c r="I36" s="400"/>
      <c r="J36" s="401"/>
      <c r="K36" s="419"/>
      <c r="L36" s="420"/>
      <c r="M36" s="10"/>
      <c r="N36" s="283"/>
      <c r="O36" s="432"/>
      <c r="P36" s="283"/>
      <c r="Q36" s="283"/>
      <c r="R36" s="432"/>
      <c r="S36" s="283"/>
      <c r="T36" s="283"/>
      <c r="U36" s="284"/>
      <c r="V36" s="364" t="s">
        <v>356</v>
      </c>
      <c r="W36" s="25"/>
      <c r="X36" s="25"/>
      <c r="Y36" s="25"/>
      <c r="Z36" s="25"/>
      <c r="AA36" s="25"/>
      <c r="AB36" s="527">
        <f>AB21</f>
        <v>1148</v>
      </c>
      <c r="AC36" s="527"/>
      <c r="AD36" s="307" t="s">
        <v>883</v>
      </c>
      <c r="AE36" s="414"/>
      <c r="AF36" s="414" t="s">
        <v>462</v>
      </c>
      <c r="AG36" s="529">
        <f>$AG$35</f>
        <v>150</v>
      </c>
      <c r="AH36" s="529"/>
      <c r="AI36" s="365" t="s">
        <v>883</v>
      </c>
      <c r="AJ36" s="49"/>
      <c r="AK36" s="412"/>
      <c r="AL36" s="52">
        <f>AB36+AG36</f>
        <v>1298</v>
      </c>
      <c r="AM36" s="53"/>
    </row>
    <row r="37" spans="1:39" ht="16.5" customHeight="1">
      <c r="A37" s="14">
        <v>72</v>
      </c>
      <c r="B37" s="15">
        <v>1743</v>
      </c>
      <c r="C37" s="50" t="s">
        <v>467</v>
      </c>
      <c r="D37" s="367"/>
      <c r="E37" s="367"/>
      <c r="F37" s="57"/>
      <c r="G37" s="283"/>
      <c r="H37" s="11"/>
      <c r="I37" s="400"/>
      <c r="J37" s="401"/>
      <c r="K37" s="419"/>
      <c r="L37" s="420"/>
      <c r="M37" s="10"/>
      <c r="N37" s="283"/>
      <c r="O37" s="432"/>
      <c r="P37" s="283"/>
      <c r="Q37" s="283"/>
      <c r="R37" s="432"/>
      <c r="S37" s="283"/>
      <c r="T37" s="283"/>
      <c r="U37" s="284"/>
      <c r="V37" s="364" t="s">
        <v>358</v>
      </c>
      <c r="W37" s="25"/>
      <c r="X37" s="25"/>
      <c r="Y37" s="25"/>
      <c r="Z37" s="25"/>
      <c r="AA37" s="25"/>
      <c r="AB37" s="527">
        <f>AB22</f>
        <v>1261</v>
      </c>
      <c r="AC37" s="527"/>
      <c r="AD37" s="307" t="s">
        <v>883</v>
      </c>
      <c r="AE37" s="414"/>
      <c r="AF37" s="414" t="s">
        <v>462</v>
      </c>
      <c r="AG37" s="529">
        <f>$AG$35</f>
        <v>150</v>
      </c>
      <c r="AH37" s="529"/>
      <c r="AI37" s="365" t="s">
        <v>883</v>
      </c>
      <c r="AJ37" s="49"/>
      <c r="AK37" s="412"/>
      <c r="AL37" s="52">
        <f>AB37+AG37</f>
        <v>1411</v>
      </c>
      <c r="AM37" s="53"/>
    </row>
    <row r="38" spans="1:39" ht="16.5" customHeight="1">
      <c r="A38" s="14">
        <v>72</v>
      </c>
      <c r="B38" s="15">
        <v>1744</v>
      </c>
      <c r="C38" s="50" t="s">
        <v>468</v>
      </c>
      <c r="D38" s="367"/>
      <c r="E38" s="367"/>
      <c r="F38" s="57"/>
      <c r="G38" s="283"/>
      <c r="H38" s="11"/>
      <c r="I38" s="400"/>
      <c r="J38" s="401"/>
      <c r="K38" s="419"/>
      <c r="L38" s="420"/>
      <c r="M38" s="10"/>
      <c r="N38" s="283"/>
      <c r="O38" s="432"/>
      <c r="P38" s="283"/>
      <c r="Q38" s="283"/>
      <c r="R38" s="432"/>
      <c r="S38" s="283"/>
      <c r="T38" s="283"/>
      <c r="U38" s="284"/>
      <c r="V38" s="364" t="s">
        <v>360</v>
      </c>
      <c r="W38" s="25"/>
      <c r="X38" s="25"/>
      <c r="Y38" s="25"/>
      <c r="Z38" s="25"/>
      <c r="AA38" s="25"/>
      <c r="AB38" s="527">
        <f>AB23</f>
        <v>1374</v>
      </c>
      <c r="AC38" s="527"/>
      <c r="AD38" s="307" t="s">
        <v>883</v>
      </c>
      <c r="AE38" s="414"/>
      <c r="AF38" s="414" t="s">
        <v>462</v>
      </c>
      <c r="AG38" s="529">
        <f>$AG$35</f>
        <v>150</v>
      </c>
      <c r="AH38" s="529"/>
      <c r="AI38" s="365" t="s">
        <v>883</v>
      </c>
      <c r="AJ38" s="49"/>
      <c r="AK38" s="412"/>
      <c r="AL38" s="52">
        <f>AB38+AG38</f>
        <v>1524</v>
      </c>
      <c r="AM38" s="53"/>
    </row>
    <row r="39" spans="1:39" ht="16.5" customHeight="1">
      <c r="A39" s="14">
        <v>72</v>
      </c>
      <c r="B39" s="15">
        <v>1745</v>
      </c>
      <c r="C39" s="50" t="s">
        <v>469</v>
      </c>
      <c r="D39" s="367"/>
      <c r="E39" s="314"/>
      <c r="F39" s="44"/>
      <c r="G39" s="25"/>
      <c r="H39" s="59"/>
      <c r="I39" s="60"/>
      <c r="J39" s="34"/>
      <c r="K39" s="413"/>
      <c r="L39" s="439"/>
      <c r="M39" s="305"/>
      <c r="N39" s="25"/>
      <c r="O39" s="435"/>
      <c r="P39" s="25"/>
      <c r="Q39" s="25"/>
      <c r="R39" s="435"/>
      <c r="S39" s="25"/>
      <c r="T39" s="25"/>
      <c r="U39" s="54"/>
      <c r="V39" s="364" t="s">
        <v>362</v>
      </c>
      <c r="W39" s="25"/>
      <c r="X39" s="25"/>
      <c r="Y39" s="25"/>
      <c r="Z39" s="25"/>
      <c r="AA39" s="25"/>
      <c r="AB39" s="527">
        <f>AB24</f>
        <v>1486</v>
      </c>
      <c r="AC39" s="527"/>
      <c r="AD39" s="307" t="s">
        <v>883</v>
      </c>
      <c r="AE39" s="414"/>
      <c r="AF39" s="414" t="s">
        <v>462</v>
      </c>
      <c r="AG39" s="529">
        <f>$AG$35</f>
        <v>150</v>
      </c>
      <c r="AH39" s="529"/>
      <c r="AI39" s="365" t="s">
        <v>883</v>
      </c>
      <c r="AJ39" s="49"/>
      <c r="AK39" s="412"/>
      <c r="AL39" s="52">
        <f>AB39+AG39</f>
        <v>1636</v>
      </c>
      <c r="AM39" s="53"/>
    </row>
    <row r="40" spans="1:39" ht="16.5" customHeight="1">
      <c r="A40" s="14">
        <v>72</v>
      </c>
      <c r="B40" s="15">
        <v>2141</v>
      </c>
      <c r="C40" s="50" t="s">
        <v>894</v>
      </c>
      <c r="D40" s="367"/>
      <c r="E40" s="558" t="s">
        <v>257</v>
      </c>
      <c r="F40" s="303" t="s">
        <v>351</v>
      </c>
      <c r="G40" s="30"/>
      <c r="H40" s="405"/>
      <c r="I40" s="405"/>
      <c r="J40" s="405"/>
      <c r="K40" s="405"/>
      <c r="L40" s="405"/>
      <c r="M40" s="405"/>
      <c r="N40" s="405"/>
      <c r="O40" s="405"/>
      <c r="P40" s="405"/>
      <c r="Q40" s="405"/>
      <c r="R40" s="405"/>
      <c r="S40" s="405"/>
      <c r="T40" s="405"/>
      <c r="U40" s="284"/>
      <c r="V40" s="364" t="s">
        <v>354</v>
      </c>
      <c r="W40" s="365"/>
      <c r="X40" s="365"/>
      <c r="Y40" s="365"/>
      <c r="Z40" s="365"/>
      <c r="AA40" s="365"/>
      <c r="AB40" s="527">
        <f>AB45</f>
        <v>536</v>
      </c>
      <c r="AC40" s="527"/>
      <c r="AD40" s="38" t="s">
        <v>1249</v>
      </c>
      <c r="AE40" s="40"/>
      <c r="AF40" s="40"/>
      <c r="AG40" s="40" t="s">
        <v>461</v>
      </c>
      <c r="AH40" s="530">
        <f>$AH$5</f>
        <v>0.63</v>
      </c>
      <c r="AI40" s="530"/>
      <c r="AJ40" s="51"/>
      <c r="AK40" s="437"/>
      <c r="AL40" s="52">
        <f>ROUND(AB40*AH40,0)</f>
        <v>338</v>
      </c>
      <c r="AM40" s="53"/>
    </row>
    <row r="41" spans="1:39" ht="16.5" customHeight="1">
      <c r="A41" s="14">
        <v>72</v>
      </c>
      <c r="B41" s="15">
        <v>2142</v>
      </c>
      <c r="C41" s="50" t="s">
        <v>895</v>
      </c>
      <c r="D41" s="367"/>
      <c r="E41" s="559"/>
      <c r="F41" s="303"/>
      <c r="G41" s="30"/>
      <c r="H41" s="405"/>
      <c r="I41" s="405"/>
      <c r="J41" s="405"/>
      <c r="K41" s="405"/>
      <c r="L41" s="405"/>
      <c r="M41" s="405"/>
      <c r="N41" s="405"/>
      <c r="O41" s="405"/>
      <c r="P41" s="405"/>
      <c r="Q41" s="405"/>
      <c r="R41" s="405"/>
      <c r="S41" s="405"/>
      <c r="T41" s="405"/>
      <c r="U41" s="284"/>
      <c r="V41" s="364" t="s">
        <v>356</v>
      </c>
      <c r="W41" s="365"/>
      <c r="X41" s="365"/>
      <c r="Y41" s="365"/>
      <c r="Z41" s="365"/>
      <c r="AA41" s="365"/>
      <c r="AB41" s="527">
        <f>AB46</f>
        <v>590</v>
      </c>
      <c r="AC41" s="527"/>
      <c r="AD41" s="38" t="s">
        <v>1249</v>
      </c>
      <c r="AE41" s="40"/>
      <c r="AF41" s="40"/>
      <c r="AG41" s="40" t="s">
        <v>461</v>
      </c>
      <c r="AH41" s="530">
        <f>$AH$5</f>
        <v>0.63</v>
      </c>
      <c r="AI41" s="530"/>
      <c r="AJ41" s="51"/>
      <c r="AK41" s="437"/>
      <c r="AL41" s="52">
        <f>ROUND(AB41*AH41,0)</f>
        <v>372</v>
      </c>
      <c r="AM41" s="53"/>
    </row>
    <row r="42" spans="1:39" ht="16.5" customHeight="1">
      <c r="A42" s="14">
        <v>72</v>
      </c>
      <c r="B42" s="15">
        <v>2143</v>
      </c>
      <c r="C42" s="50" t="s">
        <v>896</v>
      </c>
      <c r="D42" s="367"/>
      <c r="E42" s="559"/>
      <c r="F42" s="303"/>
      <c r="G42" s="30"/>
      <c r="H42" s="405"/>
      <c r="I42" s="405"/>
      <c r="J42" s="405"/>
      <c r="K42" s="405"/>
      <c r="L42" s="405"/>
      <c r="M42" s="405"/>
      <c r="N42" s="405"/>
      <c r="O42" s="405"/>
      <c r="P42" s="405"/>
      <c r="Q42" s="405"/>
      <c r="R42" s="405"/>
      <c r="S42" s="405"/>
      <c r="T42" s="405"/>
      <c r="U42" s="284"/>
      <c r="V42" s="364" t="s">
        <v>358</v>
      </c>
      <c r="W42" s="365"/>
      <c r="X42" s="365"/>
      <c r="Y42" s="365"/>
      <c r="Z42" s="365"/>
      <c r="AA42" s="365"/>
      <c r="AB42" s="527">
        <f>AB47</f>
        <v>643</v>
      </c>
      <c r="AC42" s="527"/>
      <c r="AD42" s="38" t="s">
        <v>1249</v>
      </c>
      <c r="AE42" s="40"/>
      <c r="AF42" s="40"/>
      <c r="AG42" s="40" t="s">
        <v>461</v>
      </c>
      <c r="AH42" s="530">
        <f>$AH$5</f>
        <v>0.63</v>
      </c>
      <c r="AI42" s="530"/>
      <c r="AJ42" s="51"/>
      <c r="AK42" s="437"/>
      <c r="AL42" s="52">
        <f>ROUND(AB42*AH42,0)</f>
        <v>405</v>
      </c>
      <c r="AM42" s="53"/>
    </row>
    <row r="43" spans="1:39" ht="16.5" customHeight="1">
      <c r="A43" s="14">
        <v>72</v>
      </c>
      <c r="B43" s="15">
        <v>2144</v>
      </c>
      <c r="C43" s="50" t="s">
        <v>897</v>
      </c>
      <c r="D43" s="367"/>
      <c r="E43" s="559"/>
      <c r="F43" s="303"/>
      <c r="G43" s="30"/>
      <c r="H43" s="405"/>
      <c r="I43" s="405"/>
      <c r="J43" s="405"/>
      <c r="K43" s="405"/>
      <c r="L43" s="405"/>
      <c r="M43" s="405"/>
      <c r="N43" s="405"/>
      <c r="O43" s="405"/>
      <c r="P43" s="405"/>
      <c r="Q43" s="405"/>
      <c r="R43" s="405"/>
      <c r="S43" s="405"/>
      <c r="T43" s="405"/>
      <c r="U43" s="284"/>
      <c r="V43" s="364" t="s">
        <v>360</v>
      </c>
      <c r="W43" s="365"/>
      <c r="X43" s="365"/>
      <c r="Y43" s="365"/>
      <c r="Z43" s="365"/>
      <c r="AA43" s="365"/>
      <c r="AB43" s="527">
        <f>AB48</f>
        <v>697</v>
      </c>
      <c r="AC43" s="527"/>
      <c r="AD43" s="38" t="s">
        <v>1249</v>
      </c>
      <c r="AE43" s="40"/>
      <c r="AF43" s="40"/>
      <c r="AG43" s="40" t="s">
        <v>461</v>
      </c>
      <c r="AH43" s="530">
        <f>$AH$5</f>
        <v>0.63</v>
      </c>
      <c r="AI43" s="530"/>
      <c r="AJ43" s="51"/>
      <c r="AK43" s="437"/>
      <c r="AL43" s="52">
        <f>ROUND(AB43*AH43,0)</f>
        <v>439</v>
      </c>
      <c r="AM43" s="53"/>
    </row>
    <row r="44" spans="1:39" ht="16.5" customHeight="1">
      <c r="A44" s="14">
        <v>72</v>
      </c>
      <c r="B44" s="15">
        <v>2145</v>
      </c>
      <c r="C44" s="50" t="s">
        <v>898</v>
      </c>
      <c r="D44" s="367"/>
      <c r="E44" s="559"/>
      <c r="F44" s="31"/>
      <c r="G44" s="32"/>
      <c r="H44" s="36"/>
      <c r="I44" s="36"/>
      <c r="J44" s="36"/>
      <c r="K44" s="36"/>
      <c r="L44" s="36"/>
      <c r="M44" s="36"/>
      <c r="N44" s="36"/>
      <c r="O44" s="36"/>
      <c r="P44" s="36"/>
      <c r="Q44" s="36"/>
      <c r="R44" s="36"/>
      <c r="S44" s="36"/>
      <c r="T44" s="36"/>
      <c r="U44" s="54"/>
      <c r="V44" s="364" t="s">
        <v>362</v>
      </c>
      <c r="W44" s="365"/>
      <c r="X44" s="365"/>
      <c r="Y44" s="365"/>
      <c r="Z44" s="365"/>
      <c r="AA44" s="365"/>
      <c r="AB44" s="527">
        <f>AB49</f>
        <v>751</v>
      </c>
      <c r="AC44" s="527"/>
      <c r="AD44" s="38" t="s">
        <v>1249</v>
      </c>
      <c r="AE44" s="40"/>
      <c r="AF44" s="40"/>
      <c r="AG44" s="40" t="s">
        <v>461</v>
      </c>
      <c r="AH44" s="530">
        <f>$AH$5</f>
        <v>0.63</v>
      </c>
      <c r="AI44" s="530"/>
      <c r="AJ44" s="51"/>
      <c r="AK44" s="437"/>
      <c r="AL44" s="52">
        <f>ROUND(AB44*AH44,0)</f>
        <v>473</v>
      </c>
      <c r="AM44" s="53"/>
    </row>
    <row r="45" spans="1:39" ht="16.5" customHeight="1">
      <c r="A45" s="14">
        <v>72</v>
      </c>
      <c r="B45" s="15">
        <v>2241</v>
      </c>
      <c r="C45" s="50" t="s">
        <v>899</v>
      </c>
      <c r="D45" s="367"/>
      <c r="E45" s="559"/>
      <c r="F45" s="303" t="s">
        <v>1767</v>
      </c>
      <c r="G45" s="30"/>
      <c r="H45" s="405"/>
      <c r="I45" s="405"/>
      <c r="J45" s="405"/>
      <c r="K45" s="405"/>
      <c r="L45" s="405"/>
      <c r="M45" s="405"/>
      <c r="N45" s="405"/>
      <c r="O45" s="405"/>
      <c r="P45" s="405"/>
      <c r="Q45" s="405"/>
      <c r="R45" s="405"/>
      <c r="S45" s="405"/>
      <c r="T45" s="405"/>
      <c r="U45" s="284"/>
      <c r="V45" s="364" t="s">
        <v>354</v>
      </c>
      <c r="W45" s="365"/>
      <c r="X45" s="365"/>
      <c r="Y45" s="365"/>
      <c r="Z45" s="365"/>
      <c r="AA45" s="365"/>
      <c r="AB45" s="527">
        <v>536</v>
      </c>
      <c r="AC45" s="527"/>
      <c r="AD45" s="307" t="s">
        <v>1249</v>
      </c>
      <c r="AE45" s="307"/>
      <c r="AF45" s="307"/>
      <c r="AG45" s="307"/>
      <c r="AH45" s="51"/>
      <c r="AI45" s="313"/>
      <c r="AJ45" s="51"/>
      <c r="AK45" s="55"/>
      <c r="AL45" s="52">
        <f aca="true" t="shared" si="2" ref="AL45:AL59">AB45</f>
        <v>536</v>
      </c>
      <c r="AM45" s="53"/>
    </row>
    <row r="46" spans="1:39" ht="16.5" customHeight="1">
      <c r="A46" s="14">
        <v>72</v>
      </c>
      <c r="B46" s="15">
        <v>2242</v>
      </c>
      <c r="C46" s="50" t="s">
        <v>900</v>
      </c>
      <c r="D46" s="367"/>
      <c r="E46" s="559"/>
      <c r="F46" s="303"/>
      <c r="G46" s="30"/>
      <c r="H46" s="405"/>
      <c r="I46" s="405"/>
      <c r="J46" s="405"/>
      <c r="K46" s="405"/>
      <c r="L46" s="405"/>
      <c r="M46" s="405"/>
      <c r="N46" s="405"/>
      <c r="O46" s="405"/>
      <c r="P46" s="405"/>
      <c r="Q46" s="405"/>
      <c r="R46" s="405"/>
      <c r="S46" s="405"/>
      <c r="T46" s="405"/>
      <c r="U46" s="284"/>
      <c r="V46" s="364" t="s">
        <v>356</v>
      </c>
      <c r="W46" s="365"/>
      <c r="X46" s="365"/>
      <c r="Y46" s="365"/>
      <c r="Z46" s="365"/>
      <c r="AA46" s="365"/>
      <c r="AB46" s="527">
        <v>590</v>
      </c>
      <c r="AC46" s="527"/>
      <c r="AD46" s="307" t="s">
        <v>1249</v>
      </c>
      <c r="AE46" s="307"/>
      <c r="AF46" s="307"/>
      <c r="AG46" s="307"/>
      <c r="AH46" s="51"/>
      <c r="AI46" s="313"/>
      <c r="AJ46" s="51"/>
      <c r="AK46" s="55"/>
      <c r="AL46" s="52">
        <f t="shared" si="2"/>
        <v>590</v>
      </c>
      <c r="AM46" s="53"/>
    </row>
    <row r="47" spans="1:39" ht="16.5" customHeight="1">
      <c r="A47" s="14">
        <v>72</v>
      </c>
      <c r="B47" s="15">
        <v>2243</v>
      </c>
      <c r="C47" s="50" t="s">
        <v>901</v>
      </c>
      <c r="D47" s="367"/>
      <c r="E47" s="559"/>
      <c r="F47" s="303"/>
      <c r="G47" s="30"/>
      <c r="H47" s="405"/>
      <c r="I47" s="405"/>
      <c r="J47" s="405"/>
      <c r="K47" s="405"/>
      <c r="L47" s="405"/>
      <c r="M47" s="405"/>
      <c r="N47" s="405"/>
      <c r="O47" s="405"/>
      <c r="P47" s="405"/>
      <c r="Q47" s="405"/>
      <c r="R47" s="405"/>
      <c r="S47" s="405"/>
      <c r="T47" s="405"/>
      <c r="U47" s="284"/>
      <c r="V47" s="364" t="s">
        <v>358</v>
      </c>
      <c r="W47" s="365"/>
      <c r="X47" s="365"/>
      <c r="Y47" s="365"/>
      <c r="Z47" s="365"/>
      <c r="AA47" s="365"/>
      <c r="AB47" s="527">
        <v>643</v>
      </c>
      <c r="AC47" s="527"/>
      <c r="AD47" s="307" t="s">
        <v>1249</v>
      </c>
      <c r="AE47" s="307"/>
      <c r="AF47" s="307"/>
      <c r="AG47" s="307"/>
      <c r="AH47" s="51"/>
      <c r="AI47" s="313"/>
      <c r="AJ47" s="51"/>
      <c r="AK47" s="55"/>
      <c r="AL47" s="52">
        <f t="shared" si="2"/>
        <v>643</v>
      </c>
      <c r="AM47" s="53"/>
    </row>
    <row r="48" spans="1:39" ht="16.5" customHeight="1">
      <c r="A48" s="14">
        <v>72</v>
      </c>
      <c r="B48" s="15">
        <v>2244</v>
      </c>
      <c r="C48" s="50" t="s">
        <v>902</v>
      </c>
      <c r="D48" s="367"/>
      <c r="E48" s="559"/>
      <c r="F48" s="303"/>
      <c r="G48" s="30"/>
      <c r="H48" s="405"/>
      <c r="I48" s="405"/>
      <c r="J48" s="405"/>
      <c r="K48" s="405"/>
      <c r="L48" s="405"/>
      <c r="M48" s="405"/>
      <c r="N48" s="405"/>
      <c r="O48" s="405"/>
      <c r="P48" s="405"/>
      <c r="Q48" s="405"/>
      <c r="R48" s="405"/>
      <c r="S48" s="405"/>
      <c r="T48" s="405"/>
      <c r="U48" s="284"/>
      <c r="V48" s="364" t="s">
        <v>360</v>
      </c>
      <c r="W48" s="365"/>
      <c r="X48" s="365"/>
      <c r="Y48" s="365"/>
      <c r="Z48" s="365"/>
      <c r="AA48" s="365"/>
      <c r="AB48" s="527">
        <v>697</v>
      </c>
      <c r="AC48" s="527"/>
      <c r="AD48" s="307" t="s">
        <v>1249</v>
      </c>
      <c r="AE48" s="307"/>
      <c r="AF48" s="307"/>
      <c r="AG48" s="307"/>
      <c r="AH48" s="51"/>
      <c r="AI48" s="313"/>
      <c r="AJ48" s="51"/>
      <c r="AK48" s="55"/>
      <c r="AL48" s="52">
        <f t="shared" si="2"/>
        <v>697</v>
      </c>
      <c r="AM48" s="53"/>
    </row>
    <row r="49" spans="1:39" ht="16.5" customHeight="1">
      <c r="A49" s="14">
        <v>72</v>
      </c>
      <c r="B49" s="15">
        <v>2245</v>
      </c>
      <c r="C49" s="50" t="s">
        <v>903</v>
      </c>
      <c r="D49" s="367"/>
      <c r="E49" s="559"/>
      <c r="F49" s="31"/>
      <c r="G49" s="32"/>
      <c r="H49" s="36"/>
      <c r="I49" s="36"/>
      <c r="J49" s="36"/>
      <c r="K49" s="36"/>
      <c r="L49" s="36"/>
      <c r="M49" s="36"/>
      <c r="N49" s="36"/>
      <c r="O49" s="36"/>
      <c r="P49" s="36"/>
      <c r="Q49" s="36"/>
      <c r="R49" s="36"/>
      <c r="S49" s="36"/>
      <c r="T49" s="36"/>
      <c r="U49" s="54"/>
      <c r="V49" s="364" t="s">
        <v>362</v>
      </c>
      <c r="W49" s="365"/>
      <c r="X49" s="365"/>
      <c r="Y49" s="365"/>
      <c r="Z49" s="365"/>
      <c r="AA49" s="365"/>
      <c r="AB49" s="527">
        <v>751</v>
      </c>
      <c r="AC49" s="527"/>
      <c r="AD49" s="307" t="s">
        <v>1249</v>
      </c>
      <c r="AE49" s="307"/>
      <c r="AF49" s="307"/>
      <c r="AG49" s="307"/>
      <c r="AH49" s="51"/>
      <c r="AI49" s="313"/>
      <c r="AJ49" s="51"/>
      <c r="AK49" s="55"/>
      <c r="AL49" s="52">
        <f t="shared" si="2"/>
        <v>751</v>
      </c>
      <c r="AM49" s="53"/>
    </row>
    <row r="50" spans="1:39" ht="16.5" customHeight="1">
      <c r="A50" s="14">
        <v>72</v>
      </c>
      <c r="B50" s="15">
        <v>2341</v>
      </c>
      <c r="C50" s="50" t="s">
        <v>904</v>
      </c>
      <c r="D50" s="367"/>
      <c r="E50" s="559"/>
      <c r="F50" s="303" t="s">
        <v>1768</v>
      </c>
      <c r="G50" s="30"/>
      <c r="H50" s="405"/>
      <c r="I50" s="405"/>
      <c r="J50" s="405"/>
      <c r="K50" s="405"/>
      <c r="L50" s="405"/>
      <c r="M50" s="405"/>
      <c r="N50" s="405"/>
      <c r="O50" s="405"/>
      <c r="P50" s="405"/>
      <c r="Q50" s="405"/>
      <c r="R50" s="405"/>
      <c r="S50" s="405"/>
      <c r="T50" s="405"/>
      <c r="U50" s="284"/>
      <c r="V50" s="364" t="s">
        <v>354</v>
      </c>
      <c r="W50" s="365"/>
      <c r="X50" s="365"/>
      <c r="Y50" s="365"/>
      <c r="Z50" s="365"/>
      <c r="AA50" s="365"/>
      <c r="AB50" s="527">
        <v>818</v>
      </c>
      <c r="AC50" s="527"/>
      <c r="AD50" s="307" t="s">
        <v>1249</v>
      </c>
      <c r="AE50" s="307"/>
      <c r="AF50" s="307"/>
      <c r="AG50" s="307"/>
      <c r="AH50" s="51"/>
      <c r="AI50" s="313"/>
      <c r="AJ50" s="51"/>
      <c r="AK50" s="55"/>
      <c r="AL50" s="52">
        <f t="shared" si="2"/>
        <v>818</v>
      </c>
      <c r="AM50" s="23"/>
    </row>
    <row r="51" spans="1:39" ht="16.5" customHeight="1">
      <c r="A51" s="14">
        <v>72</v>
      </c>
      <c r="B51" s="15">
        <v>2342</v>
      </c>
      <c r="C51" s="50" t="s">
        <v>905</v>
      </c>
      <c r="D51" s="367"/>
      <c r="E51" s="559"/>
      <c r="F51" s="303"/>
      <c r="G51" s="30"/>
      <c r="H51" s="405"/>
      <c r="I51" s="405"/>
      <c r="J51" s="405"/>
      <c r="K51" s="405"/>
      <c r="L51" s="405"/>
      <c r="M51" s="405"/>
      <c r="N51" s="405"/>
      <c r="O51" s="405"/>
      <c r="P51" s="405"/>
      <c r="Q51" s="405"/>
      <c r="R51" s="405"/>
      <c r="S51" s="405"/>
      <c r="T51" s="405"/>
      <c r="U51" s="284"/>
      <c r="V51" s="364" t="s">
        <v>356</v>
      </c>
      <c r="W51" s="365"/>
      <c r="X51" s="365"/>
      <c r="Y51" s="365"/>
      <c r="Z51" s="365"/>
      <c r="AA51" s="365"/>
      <c r="AB51" s="527">
        <v>905</v>
      </c>
      <c r="AC51" s="527"/>
      <c r="AD51" s="307" t="s">
        <v>1249</v>
      </c>
      <c r="AE51" s="307"/>
      <c r="AF51" s="307"/>
      <c r="AG51" s="307"/>
      <c r="AH51" s="51"/>
      <c r="AI51" s="313"/>
      <c r="AJ51" s="51"/>
      <c r="AK51" s="55"/>
      <c r="AL51" s="52">
        <f t="shared" si="2"/>
        <v>905</v>
      </c>
      <c r="AM51" s="23"/>
    </row>
    <row r="52" spans="1:39" ht="16.5" customHeight="1">
      <c r="A52" s="14">
        <v>72</v>
      </c>
      <c r="B52" s="15">
        <v>2343</v>
      </c>
      <c r="C52" s="50" t="s">
        <v>906</v>
      </c>
      <c r="D52" s="367"/>
      <c r="E52" s="559"/>
      <c r="F52" s="303"/>
      <c r="G52" s="30"/>
      <c r="H52" s="405"/>
      <c r="I52" s="405"/>
      <c r="J52" s="405"/>
      <c r="K52" s="405"/>
      <c r="L52" s="405"/>
      <c r="M52" s="405"/>
      <c r="N52" s="405"/>
      <c r="O52" s="405"/>
      <c r="P52" s="405"/>
      <c r="Q52" s="405"/>
      <c r="R52" s="405"/>
      <c r="S52" s="405"/>
      <c r="T52" s="405"/>
      <c r="U52" s="284"/>
      <c r="V52" s="364" t="s">
        <v>358</v>
      </c>
      <c r="W52" s="365"/>
      <c r="X52" s="365"/>
      <c r="Y52" s="365"/>
      <c r="Z52" s="365"/>
      <c r="AA52" s="365"/>
      <c r="AB52" s="527">
        <v>992</v>
      </c>
      <c r="AC52" s="527"/>
      <c r="AD52" s="307" t="s">
        <v>1249</v>
      </c>
      <c r="AE52" s="307"/>
      <c r="AF52" s="307"/>
      <c r="AG52" s="307"/>
      <c r="AH52" s="51"/>
      <c r="AI52" s="313"/>
      <c r="AJ52" s="51"/>
      <c r="AK52" s="55"/>
      <c r="AL52" s="52">
        <f t="shared" si="2"/>
        <v>992</v>
      </c>
      <c r="AM52" s="23"/>
    </row>
    <row r="53" spans="1:39" ht="16.5" customHeight="1">
      <c r="A53" s="14">
        <v>72</v>
      </c>
      <c r="B53" s="15">
        <v>2344</v>
      </c>
      <c r="C53" s="50" t="s">
        <v>907</v>
      </c>
      <c r="D53" s="367"/>
      <c r="E53" s="559"/>
      <c r="F53" s="303"/>
      <c r="G53" s="30"/>
      <c r="H53" s="405"/>
      <c r="I53" s="405"/>
      <c r="J53" s="405"/>
      <c r="K53" s="405"/>
      <c r="L53" s="405"/>
      <c r="M53" s="405"/>
      <c r="N53" s="405"/>
      <c r="O53" s="405"/>
      <c r="P53" s="405"/>
      <c r="Q53" s="405"/>
      <c r="R53" s="405"/>
      <c r="S53" s="405"/>
      <c r="T53" s="405"/>
      <c r="U53" s="284"/>
      <c r="V53" s="364" t="s">
        <v>360</v>
      </c>
      <c r="W53" s="365"/>
      <c r="X53" s="365"/>
      <c r="Y53" s="365"/>
      <c r="Z53" s="365"/>
      <c r="AA53" s="365"/>
      <c r="AB53" s="527">
        <v>1079</v>
      </c>
      <c r="AC53" s="527"/>
      <c r="AD53" s="307" t="s">
        <v>1249</v>
      </c>
      <c r="AE53" s="307"/>
      <c r="AF53" s="307"/>
      <c r="AG53" s="307"/>
      <c r="AH53" s="51"/>
      <c r="AI53" s="313"/>
      <c r="AJ53" s="51"/>
      <c r="AK53" s="55"/>
      <c r="AL53" s="52">
        <f t="shared" si="2"/>
        <v>1079</v>
      </c>
      <c r="AM53" s="23"/>
    </row>
    <row r="54" spans="1:39" ht="16.5" customHeight="1">
      <c r="A54" s="14">
        <v>72</v>
      </c>
      <c r="B54" s="15">
        <v>2345</v>
      </c>
      <c r="C54" s="50" t="s">
        <v>908</v>
      </c>
      <c r="D54" s="367"/>
      <c r="E54" s="559"/>
      <c r="F54" s="31"/>
      <c r="G54" s="32"/>
      <c r="H54" s="36"/>
      <c r="I54" s="36"/>
      <c r="J54" s="36"/>
      <c r="K54" s="36"/>
      <c r="L54" s="36"/>
      <c r="M54" s="36"/>
      <c r="N54" s="36"/>
      <c r="O54" s="36"/>
      <c r="P54" s="36"/>
      <c r="Q54" s="36"/>
      <c r="R54" s="36"/>
      <c r="S54" s="36"/>
      <c r="T54" s="36"/>
      <c r="U54" s="54"/>
      <c r="V54" s="364" t="s">
        <v>362</v>
      </c>
      <c r="W54" s="365"/>
      <c r="X54" s="365"/>
      <c r="Y54" s="365"/>
      <c r="Z54" s="365"/>
      <c r="AA54" s="365"/>
      <c r="AB54" s="527">
        <v>1166</v>
      </c>
      <c r="AC54" s="527"/>
      <c r="AD54" s="307" t="s">
        <v>1249</v>
      </c>
      <c r="AE54" s="307"/>
      <c r="AF54" s="307"/>
      <c r="AG54" s="307"/>
      <c r="AH54" s="51"/>
      <c r="AI54" s="313"/>
      <c r="AJ54" s="51"/>
      <c r="AK54" s="55"/>
      <c r="AL54" s="52">
        <f t="shared" si="2"/>
        <v>1166</v>
      </c>
      <c r="AM54" s="23"/>
    </row>
    <row r="55" spans="1:39" ht="16.5" customHeight="1">
      <c r="A55" s="14">
        <v>72</v>
      </c>
      <c r="B55" s="15">
        <v>2441</v>
      </c>
      <c r="C55" s="50" t="s">
        <v>909</v>
      </c>
      <c r="D55" s="367"/>
      <c r="E55" s="559"/>
      <c r="F55" s="303" t="s">
        <v>1769</v>
      </c>
      <c r="G55" s="30"/>
      <c r="H55" s="405"/>
      <c r="I55" s="405"/>
      <c r="J55" s="405"/>
      <c r="K55" s="405"/>
      <c r="L55" s="405"/>
      <c r="M55" s="405"/>
      <c r="N55" s="405"/>
      <c r="O55" s="405"/>
      <c r="P55" s="405"/>
      <c r="Q55" s="405"/>
      <c r="R55" s="405"/>
      <c r="S55" s="405"/>
      <c r="T55" s="405"/>
      <c r="U55" s="284"/>
      <c r="V55" s="364" t="s">
        <v>354</v>
      </c>
      <c r="W55" s="365"/>
      <c r="X55" s="365"/>
      <c r="Y55" s="365"/>
      <c r="Z55" s="365"/>
      <c r="AA55" s="365"/>
      <c r="AB55" s="527">
        <v>930</v>
      </c>
      <c r="AC55" s="527"/>
      <c r="AD55" s="307" t="s">
        <v>1249</v>
      </c>
      <c r="AE55" s="307"/>
      <c r="AF55" s="307"/>
      <c r="AG55" s="307"/>
      <c r="AH55" s="51"/>
      <c r="AI55" s="313"/>
      <c r="AJ55" s="51"/>
      <c r="AK55" s="55"/>
      <c r="AL55" s="52">
        <f t="shared" si="2"/>
        <v>930</v>
      </c>
      <c r="AM55" s="53"/>
    </row>
    <row r="56" spans="1:39" ht="16.5" customHeight="1">
      <c r="A56" s="14">
        <v>72</v>
      </c>
      <c r="B56" s="15">
        <v>2442</v>
      </c>
      <c r="C56" s="50" t="s">
        <v>910</v>
      </c>
      <c r="D56" s="367"/>
      <c r="E56" s="559"/>
      <c r="F56" s="303"/>
      <c r="G56" s="30"/>
      <c r="H56" s="405"/>
      <c r="I56" s="405"/>
      <c r="J56" s="405"/>
      <c r="K56" s="405"/>
      <c r="L56" s="405"/>
      <c r="M56" s="405"/>
      <c r="N56" s="405"/>
      <c r="O56" s="405"/>
      <c r="P56" s="405"/>
      <c r="Q56" s="405"/>
      <c r="R56" s="405"/>
      <c r="S56" s="405"/>
      <c r="T56" s="405"/>
      <c r="U56" s="284"/>
      <c r="V56" s="364" t="s">
        <v>356</v>
      </c>
      <c r="W56" s="365"/>
      <c r="X56" s="365"/>
      <c r="Y56" s="365"/>
      <c r="Z56" s="365"/>
      <c r="AA56" s="365"/>
      <c r="AB56" s="527">
        <v>1030</v>
      </c>
      <c r="AC56" s="527"/>
      <c r="AD56" s="307" t="s">
        <v>1249</v>
      </c>
      <c r="AE56" s="307"/>
      <c r="AF56" s="307"/>
      <c r="AG56" s="307"/>
      <c r="AH56" s="51"/>
      <c r="AI56" s="313"/>
      <c r="AJ56" s="51"/>
      <c r="AK56" s="55"/>
      <c r="AL56" s="52">
        <f t="shared" si="2"/>
        <v>1030</v>
      </c>
      <c r="AM56" s="53"/>
    </row>
    <row r="57" spans="1:39" ht="16.5" customHeight="1">
      <c r="A57" s="14">
        <v>72</v>
      </c>
      <c r="B57" s="15">
        <v>2443</v>
      </c>
      <c r="C57" s="50" t="s">
        <v>911</v>
      </c>
      <c r="D57" s="367"/>
      <c r="E57" s="559"/>
      <c r="F57" s="303"/>
      <c r="G57" s="30"/>
      <c r="H57" s="405"/>
      <c r="I57" s="405"/>
      <c r="J57" s="405"/>
      <c r="K57" s="405"/>
      <c r="L57" s="405"/>
      <c r="M57" s="405"/>
      <c r="N57" s="405"/>
      <c r="O57" s="405"/>
      <c r="P57" s="405"/>
      <c r="Q57" s="405"/>
      <c r="R57" s="405"/>
      <c r="S57" s="405"/>
      <c r="T57" s="405"/>
      <c r="U57" s="284"/>
      <c r="V57" s="364" t="s">
        <v>358</v>
      </c>
      <c r="W57" s="365"/>
      <c r="X57" s="365"/>
      <c r="Y57" s="365"/>
      <c r="Z57" s="365"/>
      <c r="AA57" s="365"/>
      <c r="AB57" s="527">
        <v>1131</v>
      </c>
      <c r="AC57" s="527"/>
      <c r="AD57" s="307" t="s">
        <v>1249</v>
      </c>
      <c r="AE57" s="307"/>
      <c r="AF57" s="307"/>
      <c r="AG57" s="307"/>
      <c r="AH57" s="51"/>
      <c r="AI57" s="313"/>
      <c r="AJ57" s="51"/>
      <c r="AK57" s="55"/>
      <c r="AL57" s="52">
        <f t="shared" si="2"/>
        <v>1131</v>
      </c>
      <c r="AM57" s="53"/>
    </row>
    <row r="58" spans="1:39" ht="16.5" customHeight="1">
      <c r="A58" s="14">
        <v>72</v>
      </c>
      <c r="B58" s="15">
        <v>2444</v>
      </c>
      <c r="C58" s="50" t="s">
        <v>912</v>
      </c>
      <c r="D58" s="367"/>
      <c r="E58" s="559"/>
      <c r="F58" s="303"/>
      <c r="G58" s="30"/>
      <c r="H58" s="405"/>
      <c r="I58" s="405"/>
      <c r="J58" s="405"/>
      <c r="K58" s="405"/>
      <c r="L58" s="405"/>
      <c r="M58" s="405"/>
      <c r="N58" s="405"/>
      <c r="O58" s="405"/>
      <c r="P58" s="405"/>
      <c r="Q58" s="405"/>
      <c r="R58" s="405"/>
      <c r="S58" s="405"/>
      <c r="T58" s="405"/>
      <c r="U58" s="284"/>
      <c r="V58" s="364" t="s">
        <v>360</v>
      </c>
      <c r="W58" s="365"/>
      <c r="X58" s="365"/>
      <c r="Y58" s="365"/>
      <c r="Z58" s="365"/>
      <c r="AA58" s="365"/>
      <c r="AB58" s="527">
        <v>1232</v>
      </c>
      <c r="AC58" s="527"/>
      <c r="AD58" s="307" t="s">
        <v>1249</v>
      </c>
      <c r="AE58" s="307"/>
      <c r="AF58" s="307"/>
      <c r="AG58" s="307"/>
      <c r="AH58" s="51"/>
      <c r="AI58" s="313"/>
      <c r="AJ58" s="51"/>
      <c r="AK58" s="55"/>
      <c r="AL58" s="52">
        <f t="shared" si="2"/>
        <v>1232</v>
      </c>
      <c r="AM58" s="53"/>
    </row>
    <row r="59" spans="1:39" ht="16.5" customHeight="1">
      <c r="A59" s="14">
        <v>72</v>
      </c>
      <c r="B59" s="15">
        <v>2445</v>
      </c>
      <c r="C59" s="50" t="s">
        <v>913</v>
      </c>
      <c r="D59" s="367"/>
      <c r="E59" s="559"/>
      <c r="F59" s="31"/>
      <c r="G59" s="32"/>
      <c r="H59" s="36"/>
      <c r="I59" s="36"/>
      <c r="J59" s="36"/>
      <c r="K59" s="36"/>
      <c r="L59" s="36"/>
      <c r="M59" s="36"/>
      <c r="N59" s="36"/>
      <c r="O59" s="36"/>
      <c r="P59" s="36"/>
      <c r="Q59" s="36"/>
      <c r="R59" s="36"/>
      <c r="S59" s="36"/>
      <c r="T59" s="36"/>
      <c r="U59" s="54"/>
      <c r="V59" s="364" t="s">
        <v>362</v>
      </c>
      <c r="W59" s="365"/>
      <c r="X59" s="365"/>
      <c r="Y59" s="365"/>
      <c r="Z59" s="365"/>
      <c r="AA59" s="365"/>
      <c r="AB59" s="527">
        <v>1332</v>
      </c>
      <c r="AC59" s="527"/>
      <c r="AD59" s="307" t="s">
        <v>1249</v>
      </c>
      <c r="AE59" s="307"/>
      <c r="AF59" s="307"/>
      <c r="AG59" s="307"/>
      <c r="AH59" s="51"/>
      <c r="AI59" s="313"/>
      <c r="AJ59" s="51"/>
      <c r="AK59" s="55"/>
      <c r="AL59" s="52">
        <f t="shared" si="2"/>
        <v>1332</v>
      </c>
      <c r="AM59" s="53"/>
    </row>
    <row r="60" spans="1:39" ht="16.5" customHeight="1">
      <c r="A60" s="14">
        <v>72</v>
      </c>
      <c r="B60" s="15">
        <v>2541</v>
      </c>
      <c r="C60" s="50" t="s">
        <v>914</v>
      </c>
      <c r="D60" s="367"/>
      <c r="E60" s="559"/>
      <c r="F60" s="560" t="s">
        <v>2046</v>
      </c>
      <c r="G60" s="563"/>
      <c r="H60" s="563"/>
      <c r="I60" s="563"/>
      <c r="J60" s="564"/>
      <c r="K60" s="57" t="s">
        <v>1770</v>
      </c>
      <c r="L60" s="420"/>
      <c r="M60" s="10"/>
      <c r="N60" s="283"/>
      <c r="O60" s="432"/>
      <c r="P60" s="283"/>
      <c r="Q60" s="283"/>
      <c r="R60" s="432"/>
      <c r="S60" s="283"/>
      <c r="T60" s="283"/>
      <c r="U60" s="284"/>
      <c r="V60" s="364" t="s">
        <v>354</v>
      </c>
      <c r="W60" s="365"/>
      <c r="X60" s="365"/>
      <c r="Y60" s="365"/>
      <c r="Z60" s="365"/>
      <c r="AA60" s="365"/>
      <c r="AB60" s="527">
        <f>AB55</f>
        <v>930</v>
      </c>
      <c r="AC60" s="527"/>
      <c r="AD60" s="307" t="s">
        <v>883</v>
      </c>
      <c r="AE60" s="414"/>
      <c r="AF60" s="414" t="s">
        <v>462</v>
      </c>
      <c r="AG60" s="529">
        <f>$AG$25</f>
        <v>50</v>
      </c>
      <c r="AH60" s="529"/>
      <c r="AI60" s="365" t="s">
        <v>883</v>
      </c>
      <c r="AJ60" s="51"/>
      <c r="AK60" s="437"/>
      <c r="AL60" s="52">
        <f aca="true" t="shared" si="3" ref="AL60:AL69">AB60+AG60</f>
        <v>980</v>
      </c>
      <c r="AM60" s="53"/>
    </row>
    <row r="61" spans="1:39" ht="16.5" customHeight="1">
      <c r="A61" s="14">
        <v>72</v>
      </c>
      <c r="B61" s="15">
        <v>2542</v>
      </c>
      <c r="C61" s="50" t="s">
        <v>915</v>
      </c>
      <c r="D61" s="367"/>
      <c r="E61" s="559"/>
      <c r="F61" s="560" t="s">
        <v>463</v>
      </c>
      <c r="G61" s="561"/>
      <c r="H61" s="561"/>
      <c r="I61" s="561"/>
      <c r="J61" s="562"/>
      <c r="K61" s="419"/>
      <c r="L61" s="420"/>
      <c r="M61" s="10"/>
      <c r="N61" s="283"/>
      <c r="O61" s="432"/>
      <c r="P61" s="283"/>
      <c r="Q61" s="283"/>
      <c r="R61" s="432"/>
      <c r="S61" s="283"/>
      <c r="T61" s="283"/>
      <c r="U61" s="284"/>
      <c r="V61" s="364" t="s">
        <v>356</v>
      </c>
      <c r="W61" s="365"/>
      <c r="X61" s="365"/>
      <c r="Y61" s="365"/>
      <c r="Z61" s="365"/>
      <c r="AA61" s="365"/>
      <c r="AB61" s="527">
        <f>AB56</f>
        <v>1030</v>
      </c>
      <c r="AC61" s="527"/>
      <c r="AD61" s="307" t="s">
        <v>883</v>
      </c>
      <c r="AE61" s="414"/>
      <c r="AF61" s="414" t="s">
        <v>462</v>
      </c>
      <c r="AG61" s="529">
        <f>$AG$25</f>
        <v>50</v>
      </c>
      <c r="AH61" s="529"/>
      <c r="AI61" s="365" t="s">
        <v>883</v>
      </c>
      <c r="AJ61" s="51"/>
      <c r="AK61" s="437"/>
      <c r="AL61" s="52">
        <f t="shared" si="3"/>
        <v>1080</v>
      </c>
      <c r="AM61" s="53"/>
    </row>
    <row r="62" spans="1:39" ht="16.5" customHeight="1">
      <c r="A62" s="14">
        <v>72</v>
      </c>
      <c r="B62" s="15">
        <v>2543</v>
      </c>
      <c r="C62" s="50" t="s">
        <v>916</v>
      </c>
      <c r="D62" s="367"/>
      <c r="E62" s="559"/>
      <c r="F62" s="560" t="s">
        <v>464</v>
      </c>
      <c r="G62" s="561"/>
      <c r="H62" s="561"/>
      <c r="I62" s="561"/>
      <c r="J62" s="562"/>
      <c r="K62" s="419"/>
      <c r="L62" s="420"/>
      <c r="M62" s="10"/>
      <c r="N62" s="283"/>
      <c r="O62" s="432"/>
      <c r="P62" s="283"/>
      <c r="Q62" s="283"/>
      <c r="R62" s="432"/>
      <c r="S62" s="283"/>
      <c r="T62" s="283"/>
      <c r="U62" s="284"/>
      <c r="V62" s="364" t="s">
        <v>358</v>
      </c>
      <c r="W62" s="365"/>
      <c r="X62" s="365"/>
      <c r="Y62" s="365"/>
      <c r="Z62" s="365"/>
      <c r="AA62" s="365"/>
      <c r="AB62" s="527">
        <f>AB57</f>
        <v>1131</v>
      </c>
      <c r="AC62" s="527"/>
      <c r="AD62" s="307" t="s">
        <v>883</v>
      </c>
      <c r="AE62" s="414"/>
      <c r="AF62" s="414" t="s">
        <v>462</v>
      </c>
      <c r="AG62" s="529">
        <f>$AG$25</f>
        <v>50</v>
      </c>
      <c r="AH62" s="529"/>
      <c r="AI62" s="365" t="s">
        <v>883</v>
      </c>
      <c r="AJ62" s="51"/>
      <c r="AK62" s="437"/>
      <c r="AL62" s="52">
        <f t="shared" si="3"/>
        <v>1181</v>
      </c>
      <c r="AM62" s="53"/>
    </row>
    <row r="63" spans="1:39" ht="16.5" customHeight="1">
      <c r="A63" s="14">
        <v>72</v>
      </c>
      <c r="B63" s="15">
        <v>2544</v>
      </c>
      <c r="C63" s="50" t="s">
        <v>917</v>
      </c>
      <c r="D63" s="367"/>
      <c r="E63" s="559"/>
      <c r="F63" s="57"/>
      <c r="G63" s="432"/>
      <c r="H63" s="283"/>
      <c r="I63" s="400"/>
      <c r="J63" s="401"/>
      <c r="K63" s="419"/>
      <c r="L63" s="420"/>
      <c r="M63" s="10"/>
      <c r="N63" s="283"/>
      <c r="O63" s="432"/>
      <c r="P63" s="283"/>
      <c r="Q63" s="283"/>
      <c r="R63" s="432"/>
      <c r="S63" s="283"/>
      <c r="T63" s="283"/>
      <c r="U63" s="284"/>
      <c r="V63" s="364" t="s">
        <v>360</v>
      </c>
      <c r="W63" s="365"/>
      <c r="X63" s="365"/>
      <c r="Y63" s="365"/>
      <c r="Z63" s="365"/>
      <c r="AA63" s="365"/>
      <c r="AB63" s="527">
        <f>AB58</f>
        <v>1232</v>
      </c>
      <c r="AC63" s="527"/>
      <c r="AD63" s="307" t="s">
        <v>883</v>
      </c>
      <c r="AE63" s="414"/>
      <c r="AF63" s="414" t="s">
        <v>462</v>
      </c>
      <c r="AG63" s="529">
        <f>$AG$25</f>
        <v>50</v>
      </c>
      <c r="AH63" s="529"/>
      <c r="AI63" s="365" t="s">
        <v>883</v>
      </c>
      <c r="AJ63" s="51"/>
      <c r="AK63" s="437"/>
      <c r="AL63" s="52">
        <f t="shared" si="3"/>
        <v>1282</v>
      </c>
      <c r="AM63" s="53"/>
    </row>
    <row r="64" spans="1:39" ht="16.5" customHeight="1">
      <c r="A64" s="14">
        <v>72</v>
      </c>
      <c r="B64" s="15">
        <v>2545</v>
      </c>
      <c r="C64" s="50" t="s">
        <v>918</v>
      </c>
      <c r="D64" s="367"/>
      <c r="E64" s="559"/>
      <c r="F64" s="57"/>
      <c r="G64" s="432"/>
      <c r="H64" s="283"/>
      <c r="I64" s="400"/>
      <c r="J64" s="401"/>
      <c r="K64" s="413"/>
      <c r="L64" s="439"/>
      <c r="M64" s="305"/>
      <c r="N64" s="25"/>
      <c r="O64" s="435"/>
      <c r="P64" s="25"/>
      <c r="Q64" s="25"/>
      <c r="R64" s="435"/>
      <c r="S64" s="25"/>
      <c r="T64" s="25"/>
      <c r="U64" s="54"/>
      <c r="V64" s="364" t="s">
        <v>362</v>
      </c>
      <c r="W64" s="365"/>
      <c r="X64" s="365"/>
      <c r="Y64" s="365"/>
      <c r="Z64" s="365"/>
      <c r="AA64" s="365"/>
      <c r="AB64" s="527">
        <f>AB59</f>
        <v>1332</v>
      </c>
      <c r="AC64" s="527"/>
      <c r="AD64" s="307" t="s">
        <v>883</v>
      </c>
      <c r="AE64" s="414"/>
      <c r="AF64" s="414" t="s">
        <v>462</v>
      </c>
      <c r="AG64" s="529">
        <f>$AG$25</f>
        <v>50</v>
      </c>
      <c r="AH64" s="529"/>
      <c r="AI64" s="365" t="s">
        <v>883</v>
      </c>
      <c r="AJ64" s="51"/>
      <c r="AK64" s="437"/>
      <c r="AL64" s="52">
        <f t="shared" si="3"/>
        <v>1382</v>
      </c>
      <c r="AM64" s="53"/>
    </row>
    <row r="65" spans="1:39" ht="16.5" customHeight="1">
      <c r="A65" s="14">
        <v>72</v>
      </c>
      <c r="B65" s="15">
        <v>2641</v>
      </c>
      <c r="C65" s="50" t="s">
        <v>919</v>
      </c>
      <c r="D65" s="367"/>
      <c r="E65" s="559"/>
      <c r="F65" s="419"/>
      <c r="G65" s="283"/>
      <c r="H65" s="11"/>
      <c r="I65" s="400"/>
      <c r="J65" s="401"/>
      <c r="K65" s="57" t="s">
        <v>1771</v>
      </c>
      <c r="L65" s="420"/>
      <c r="M65" s="10"/>
      <c r="N65" s="283"/>
      <c r="O65" s="432"/>
      <c r="P65" s="283"/>
      <c r="Q65" s="283"/>
      <c r="R65" s="432"/>
      <c r="S65" s="283"/>
      <c r="T65" s="283"/>
      <c r="U65" s="284"/>
      <c r="V65" s="364" t="s">
        <v>354</v>
      </c>
      <c r="W65" s="25"/>
      <c r="X65" s="25"/>
      <c r="Y65" s="25"/>
      <c r="Z65" s="25"/>
      <c r="AA65" s="25"/>
      <c r="AB65" s="527">
        <f>AB55</f>
        <v>930</v>
      </c>
      <c r="AC65" s="527"/>
      <c r="AD65" s="307" t="s">
        <v>883</v>
      </c>
      <c r="AE65" s="414"/>
      <c r="AF65" s="414" t="s">
        <v>462</v>
      </c>
      <c r="AG65" s="529">
        <f>$AG$30</f>
        <v>100</v>
      </c>
      <c r="AH65" s="529"/>
      <c r="AI65" s="365" t="s">
        <v>883</v>
      </c>
      <c r="AJ65" s="51"/>
      <c r="AK65" s="412"/>
      <c r="AL65" s="52">
        <f t="shared" si="3"/>
        <v>1030</v>
      </c>
      <c r="AM65" s="53"/>
    </row>
    <row r="66" spans="1:39" ht="16.5" customHeight="1">
      <c r="A66" s="14">
        <v>72</v>
      </c>
      <c r="B66" s="15">
        <v>2642</v>
      </c>
      <c r="C66" s="50" t="s">
        <v>920</v>
      </c>
      <c r="D66" s="367"/>
      <c r="E66" s="559"/>
      <c r="F66" s="419"/>
      <c r="G66" s="283"/>
      <c r="H66" s="11"/>
      <c r="I66" s="400"/>
      <c r="J66" s="401"/>
      <c r="K66" s="419"/>
      <c r="L66" s="420"/>
      <c r="M66" s="10"/>
      <c r="N66" s="283"/>
      <c r="O66" s="432"/>
      <c r="P66" s="283"/>
      <c r="Q66" s="283"/>
      <c r="R66" s="432"/>
      <c r="S66" s="283"/>
      <c r="T66" s="283"/>
      <c r="U66" s="284"/>
      <c r="V66" s="364" t="s">
        <v>356</v>
      </c>
      <c r="W66" s="25"/>
      <c r="X66" s="25"/>
      <c r="Y66" s="25"/>
      <c r="Z66" s="25"/>
      <c r="AA66" s="25"/>
      <c r="AB66" s="527">
        <f>AB56</f>
        <v>1030</v>
      </c>
      <c r="AC66" s="527"/>
      <c r="AD66" s="307" t="s">
        <v>883</v>
      </c>
      <c r="AE66" s="414"/>
      <c r="AF66" s="414" t="s">
        <v>462</v>
      </c>
      <c r="AG66" s="529">
        <f>$AG$30</f>
        <v>100</v>
      </c>
      <c r="AH66" s="529"/>
      <c r="AI66" s="365" t="s">
        <v>883</v>
      </c>
      <c r="AJ66" s="49"/>
      <c r="AK66" s="412"/>
      <c r="AL66" s="52">
        <f t="shared" si="3"/>
        <v>1130</v>
      </c>
      <c r="AM66" s="53"/>
    </row>
    <row r="67" spans="1:39" ht="16.5" customHeight="1">
      <c r="A67" s="14">
        <v>72</v>
      </c>
      <c r="B67" s="15">
        <v>2643</v>
      </c>
      <c r="C67" s="50" t="s">
        <v>921</v>
      </c>
      <c r="D67" s="367"/>
      <c r="E67" s="559"/>
      <c r="F67" s="57"/>
      <c r="G67" s="283"/>
      <c r="H67" s="11"/>
      <c r="I67" s="400"/>
      <c r="J67" s="401"/>
      <c r="K67" s="419"/>
      <c r="L67" s="420"/>
      <c r="M67" s="10"/>
      <c r="N67" s="283"/>
      <c r="O67" s="432"/>
      <c r="P67" s="283"/>
      <c r="Q67" s="283"/>
      <c r="R67" s="432"/>
      <c r="S67" s="283"/>
      <c r="T67" s="283"/>
      <c r="U67" s="284"/>
      <c r="V67" s="364" t="s">
        <v>358</v>
      </c>
      <c r="W67" s="25"/>
      <c r="X67" s="25"/>
      <c r="Y67" s="25"/>
      <c r="Z67" s="25"/>
      <c r="AA67" s="25"/>
      <c r="AB67" s="527">
        <f>AB57</f>
        <v>1131</v>
      </c>
      <c r="AC67" s="527"/>
      <c r="AD67" s="307" t="s">
        <v>883</v>
      </c>
      <c r="AE67" s="414"/>
      <c r="AF67" s="414" t="s">
        <v>462</v>
      </c>
      <c r="AG67" s="529">
        <f>$AG$30</f>
        <v>100</v>
      </c>
      <c r="AH67" s="529"/>
      <c r="AI67" s="365" t="s">
        <v>883</v>
      </c>
      <c r="AJ67" s="49"/>
      <c r="AK67" s="412"/>
      <c r="AL67" s="52">
        <f t="shared" si="3"/>
        <v>1231</v>
      </c>
      <c r="AM67" s="53"/>
    </row>
    <row r="68" spans="1:39" ht="16.5" customHeight="1">
      <c r="A68" s="14">
        <v>72</v>
      </c>
      <c r="B68" s="15">
        <v>2644</v>
      </c>
      <c r="C68" s="50" t="s">
        <v>922</v>
      </c>
      <c r="D68" s="367"/>
      <c r="E68" s="559"/>
      <c r="F68" s="57"/>
      <c r="G68" s="283"/>
      <c r="H68" s="11"/>
      <c r="I68" s="400"/>
      <c r="J68" s="401"/>
      <c r="K68" s="419"/>
      <c r="L68" s="420"/>
      <c r="M68" s="10"/>
      <c r="N68" s="283"/>
      <c r="O68" s="432"/>
      <c r="P68" s="283"/>
      <c r="Q68" s="283"/>
      <c r="R68" s="432"/>
      <c r="S68" s="283"/>
      <c r="T68" s="283"/>
      <c r="U68" s="284"/>
      <c r="V68" s="364" t="s">
        <v>360</v>
      </c>
      <c r="W68" s="25"/>
      <c r="X68" s="25"/>
      <c r="Y68" s="25"/>
      <c r="Z68" s="25"/>
      <c r="AA68" s="25"/>
      <c r="AB68" s="527">
        <f>AB58</f>
        <v>1232</v>
      </c>
      <c r="AC68" s="527"/>
      <c r="AD68" s="307" t="s">
        <v>883</v>
      </c>
      <c r="AE68" s="414"/>
      <c r="AF68" s="414" t="s">
        <v>462</v>
      </c>
      <c r="AG68" s="529">
        <f>$AG$30</f>
        <v>100</v>
      </c>
      <c r="AH68" s="529"/>
      <c r="AI68" s="365" t="s">
        <v>883</v>
      </c>
      <c r="AJ68" s="49"/>
      <c r="AK68" s="412"/>
      <c r="AL68" s="52">
        <f t="shared" si="3"/>
        <v>1332</v>
      </c>
      <c r="AM68" s="53"/>
    </row>
    <row r="69" spans="1:39" ht="16.5" customHeight="1">
      <c r="A69" s="14">
        <v>72</v>
      </c>
      <c r="B69" s="15">
        <v>2645</v>
      </c>
      <c r="C69" s="50" t="s">
        <v>923</v>
      </c>
      <c r="D69" s="367"/>
      <c r="E69" s="559"/>
      <c r="F69" s="57"/>
      <c r="G69" s="283"/>
      <c r="H69" s="11"/>
      <c r="I69" s="400"/>
      <c r="J69" s="401"/>
      <c r="K69" s="413"/>
      <c r="L69" s="439"/>
      <c r="M69" s="305"/>
      <c r="N69" s="25"/>
      <c r="O69" s="435"/>
      <c r="P69" s="25"/>
      <c r="Q69" s="25"/>
      <c r="R69" s="435"/>
      <c r="S69" s="25"/>
      <c r="T69" s="25"/>
      <c r="U69" s="54"/>
      <c r="V69" s="364" t="s">
        <v>362</v>
      </c>
      <c r="W69" s="25"/>
      <c r="X69" s="25"/>
      <c r="Y69" s="25"/>
      <c r="Z69" s="25"/>
      <c r="AA69" s="25"/>
      <c r="AB69" s="527">
        <f>AB59</f>
        <v>1332</v>
      </c>
      <c r="AC69" s="527"/>
      <c r="AD69" s="307" t="s">
        <v>883</v>
      </c>
      <c r="AE69" s="414"/>
      <c r="AF69" s="414" t="s">
        <v>462</v>
      </c>
      <c r="AG69" s="529">
        <f>$AG$30</f>
        <v>100</v>
      </c>
      <c r="AH69" s="529"/>
      <c r="AI69" s="365" t="s">
        <v>883</v>
      </c>
      <c r="AJ69" s="49"/>
      <c r="AK69" s="412"/>
      <c r="AL69" s="58">
        <f t="shared" si="3"/>
        <v>1432</v>
      </c>
      <c r="AM69" s="53"/>
    </row>
    <row r="70" spans="1:39" ht="16.5" customHeight="1">
      <c r="A70" s="14">
        <v>72</v>
      </c>
      <c r="B70" s="15">
        <v>2741</v>
      </c>
      <c r="C70" s="50" t="s">
        <v>470</v>
      </c>
      <c r="D70" s="367"/>
      <c r="E70" s="315"/>
      <c r="F70" s="419"/>
      <c r="G70" s="283"/>
      <c r="H70" s="11"/>
      <c r="I70" s="400"/>
      <c r="J70" s="401"/>
      <c r="K70" s="57" t="s">
        <v>1772</v>
      </c>
      <c r="L70" s="420"/>
      <c r="M70" s="10"/>
      <c r="N70" s="283"/>
      <c r="O70" s="432"/>
      <c r="P70" s="283"/>
      <c r="Q70" s="283"/>
      <c r="R70" s="432"/>
      <c r="S70" s="283"/>
      <c r="T70" s="283"/>
      <c r="U70" s="284"/>
      <c r="V70" s="364" t="s">
        <v>354</v>
      </c>
      <c r="W70" s="25"/>
      <c r="X70" s="25"/>
      <c r="Y70" s="25"/>
      <c r="Z70" s="25"/>
      <c r="AA70" s="25"/>
      <c r="AB70" s="527">
        <f>AB55</f>
        <v>930</v>
      </c>
      <c r="AC70" s="527"/>
      <c r="AD70" s="307" t="s">
        <v>883</v>
      </c>
      <c r="AE70" s="414"/>
      <c r="AF70" s="414" t="s">
        <v>462</v>
      </c>
      <c r="AG70" s="529">
        <f>$AG$35</f>
        <v>150</v>
      </c>
      <c r="AH70" s="529"/>
      <c r="AI70" s="365" t="s">
        <v>883</v>
      </c>
      <c r="AJ70" s="51"/>
      <c r="AK70" s="412"/>
      <c r="AL70" s="52">
        <f>AB70+AG70</f>
        <v>1080</v>
      </c>
      <c r="AM70" s="53"/>
    </row>
    <row r="71" spans="1:39" ht="16.5" customHeight="1">
      <c r="A71" s="14">
        <v>72</v>
      </c>
      <c r="B71" s="15">
        <v>2742</v>
      </c>
      <c r="C71" s="50" t="s">
        <v>471</v>
      </c>
      <c r="D71" s="367"/>
      <c r="E71" s="315"/>
      <c r="F71" s="419"/>
      <c r="G71" s="283"/>
      <c r="H71" s="11"/>
      <c r="I71" s="400"/>
      <c r="J71" s="401"/>
      <c r="K71" s="419"/>
      <c r="L71" s="420"/>
      <c r="M71" s="10"/>
      <c r="N71" s="283"/>
      <c r="O71" s="432"/>
      <c r="P71" s="283"/>
      <c r="Q71" s="283"/>
      <c r="R71" s="432"/>
      <c r="S71" s="283"/>
      <c r="T71" s="283"/>
      <c r="U71" s="284"/>
      <c r="V71" s="364" t="s">
        <v>356</v>
      </c>
      <c r="W71" s="25"/>
      <c r="X71" s="25"/>
      <c r="Y71" s="25"/>
      <c r="Z71" s="25"/>
      <c r="AA71" s="25"/>
      <c r="AB71" s="527">
        <f>AB56</f>
        <v>1030</v>
      </c>
      <c r="AC71" s="527"/>
      <c r="AD71" s="307" t="s">
        <v>883</v>
      </c>
      <c r="AE71" s="414"/>
      <c r="AF71" s="414" t="s">
        <v>462</v>
      </c>
      <c r="AG71" s="529">
        <f>$AG$35</f>
        <v>150</v>
      </c>
      <c r="AH71" s="529"/>
      <c r="AI71" s="365" t="s">
        <v>883</v>
      </c>
      <c r="AJ71" s="49"/>
      <c r="AK71" s="412"/>
      <c r="AL71" s="52">
        <f>AB71+AG71</f>
        <v>1180</v>
      </c>
      <c r="AM71" s="53"/>
    </row>
    <row r="72" spans="1:39" ht="16.5" customHeight="1">
      <c r="A72" s="14">
        <v>72</v>
      </c>
      <c r="B72" s="15">
        <v>2743</v>
      </c>
      <c r="C72" s="50" t="s">
        <v>472</v>
      </c>
      <c r="D72" s="367"/>
      <c r="E72" s="315"/>
      <c r="F72" s="57"/>
      <c r="G72" s="283"/>
      <c r="H72" s="11"/>
      <c r="I72" s="400"/>
      <c r="J72" s="401"/>
      <c r="K72" s="419"/>
      <c r="L72" s="420"/>
      <c r="M72" s="10"/>
      <c r="N72" s="283"/>
      <c r="O72" s="432"/>
      <c r="P72" s="283"/>
      <c r="Q72" s="283"/>
      <c r="R72" s="432"/>
      <c r="S72" s="283"/>
      <c r="T72" s="283"/>
      <c r="U72" s="284"/>
      <c r="V72" s="364" t="s">
        <v>358</v>
      </c>
      <c r="W72" s="25"/>
      <c r="X72" s="25"/>
      <c r="Y72" s="25"/>
      <c r="Z72" s="25"/>
      <c r="AA72" s="25"/>
      <c r="AB72" s="527">
        <f>AB57</f>
        <v>1131</v>
      </c>
      <c r="AC72" s="527"/>
      <c r="AD72" s="307" t="s">
        <v>883</v>
      </c>
      <c r="AE72" s="414"/>
      <c r="AF72" s="414" t="s">
        <v>462</v>
      </c>
      <c r="AG72" s="529">
        <f>$AG$35</f>
        <v>150</v>
      </c>
      <c r="AH72" s="529"/>
      <c r="AI72" s="365" t="s">
        <v>883</v>
      </c>
      <c r="AJ72" s="49"/>
      <c r="AK72" s="412"/>
      <c r="AL72" s="52">
        <f>AB72+AG72</f>
        <v>1281</v>
      </c>
      <c r="AM72" s="53"/>
    </row>
    <row r="73" spans="1:39" ht="16.5" customHeight="1">
      <c r="A73" s="14">
        <v>72</v>
      </c>
      <c r="B73" s="15">
        <v>2744</v>
      </c>
      <c r="C73" s="50" t="s">
        <v>473</v>
      </c>
      <c r="D73" s="367"/>
      <c r="E73" s="315"/>
      <c r="F73" s="57"/>
      <c r="G73" s="283"/>
      <c r="H73" s="11"/>
      <c r="I73" s="400"/>
      <c r="J73" s="401"/>
      <c r="K73" s="419"/>
      <c r="L73" s="420"/>
      <c r="M73" s="10"/>
      <c r="N73" s="283"/>
      <c r="O73" s="432"/>
      <c r="P73" s="283"/>
      <c r="Q73" s="283"/>
      <c r="R73" s="432"/>
      <c r="S73" s="283"/>
      <c r="T73" s="283"/>
      <c r="U73" s="284"/>
      <c r="V73" s="364" t="s">
        <v>360</v>
      </c>
      <c r="W73" s="25"/>
      <c r="X73" s="25"/>
      <c r="Y73" s="25"/>
      <c r="Z73" s="25"/>
      <c r="AA73" s="25"/>
      <c r="AB73" s="527">
        <f>AB58</f>
        <v>1232</v>
      </c>
      <c r="AC73" s="527"/>
      <c r="AD73" s="307" t="s">
        <v>883</v>
      </c>
      <c r="AE73" s="414"/>
      <c r="AF73" s="414" t="s">
        <v>462</v>
      </c>
      <c r="AG73" s="529">
        <f>$AG$35</f>
        <v>150</v>
      </c>
      <c r="AH73" s="529"/>
      <c r="AI73" s="365" t="s">
        <v>883</v>
      </c>
      <c r="AJ73" s="49"/>
      <c r="AK73" s="412"/>
      <c r="AL73" s="52">
        <f>AB73+AG73</f>
        <v>1382</v>
      </c>
      <c r="AM73" s="53"/>
    </row>
    <row r="74" spans="1:39" ht="16.5" customHeight="1">
      <c r="A74" s="14">
        <v>72</v>
      </c>
      <c r="B74" s="15">
        <v>2745</v>
      </c>
      <c r="C74" s="16" t="s">
        <v>474</v>
      </c>
      <c r="D74" s="314"/>
      <c r="E74" s="316"/>
      <c r="F74" s="44"/>
      <c r="G74" s="25"/>
      <c r="H74" s="59"/>
      <c r="I74" s="60"/>
      <c r="J74" s="34"/>
      <c r="K74" s="413"/>
      <c r="L74" s="439"/>
      <c r="M74" s="305"/>
      <c r="N74" s="25"/>
      <c r="O74" s="435"/>
      <c r="P74" s="25"/>
      <c r="Q74" s="25"/>
      <c r="R74" s="435"/>
      <c r="S74" s="25"/>
      <c r="T74" s="25"/>
      <c r="U74" s="54"/>
      <c r="V74" s="364" t="s">
        <v>362</v>
      </c>
      <c r="W74" s="25"/>
      <c r="X74" s="25"/>
      <c r="Y74" s="25"/>
      <c r="Z74" s="25"/>
      <c r="AA74" s="25"/>
      <c r="AB74" s="527">
        <f>AB59</f>
        <v>1332</v>
      </c>
      <c r="AC74" s="527"/>
      <c r="AD74" s="307" t="s">
        <v>883</v>
      </c>
      <c r="AE74" s="414"/>
      <c r="AF74" s="414" t="s">
        <v>462</v>
      </c>
      <c r="AG74" s="529">
        <f>$AG$35</f>
        <v>150</v>
      </c>
      <c r="AH74" s="529"/>
      <c r="AI74" s="365" t="s">
        <v>883</v>
      </c>
      <c r="AJ74" s="49"/>
      <c r="AK74" s="412"/>
      <c r="AL74" s="58">
        <f>AB74+AG74</f>
        <v>1482</v>
      </c>
      <c r="AM74" s="61"/>
    </row>
    <row r="75" spans="1:39" ht="16.5" customHeight="1">
      <c r="A75" s="14">
        <v>72</v>
      </c>
      <c r="B75" s="15">
        <v>3141</v>
      </c>
      <c r="C75" s="16" t="s">
        <v>924</v>
      </c>
      <c r="D75" s="565" t="s">
        <v>258</v>
      </c>
      <c r="E75" s="440"/>
      <c r="F75" s="17" t="s">
        <v>351</v>
      </c>
      <c r="G75" s="116"/>
      <c r="H75" s="18"/>
      <c r="I75" s="18"/>
      <c r="J75" s="18"/>
      <c r="K75" s="18"/>
      <c r="L75" s="18"/>
      <c r="M75" s="18"/>
      <c r="N75" s="18"/>
      <c r="O75" s="18"/>
      <c r="P75" s="18"/>
      <c r="Q75" s="18"/>
      <c r="R75" s="18"/>
      <c r="S75" s="18"/>
      <c r="T75" s="18"/>
      <c r="U75" s="89"/>
      <c r="V75" s="364" t="s">
        <v>354</v>
      </c>
      <c r="W75" s="365"/>
      <c r="X75" s="365"/>
      <c r="Y75" s="365"/>
      <c r="Z75" s="365"/>
      <c r="AA75" s="365"/>
      <c r="AB75" s="527">
        <f>AB80</f>
        <v>270</v>
      </c>
      <c r="AC75" s="527"/>
      <c r="AD75" s="38" t="s">
        <v>1249</v>
      </c>
      <c r="AE75" s="40"/>
      <c r="AF75" s="40"/>
      <c r="AG75" s="40" t="s">
        <v>461</v>
      </c>
      <c r="AH75" s="530">
        <f>$AH$5</f>
        <v>0.63</v>
      </c>
      <c r="AI75" s="530"/>
      <c r="AJ75" s="51"/>
      <c r="AK75" s="437"/>
      <c r="AL75" s="52">
        <f>ROUND(AB75*AH75,0)</f>
        <v>170</v>
      </c>
      <c r="AM75" s="29" t="s">
        <v>352</v>
      </c>
    </row>
    <row r="76" spans="1:39" ht="16.5" customHeight="1">
      <c r="A76" s="14">
        <v>72</v>
      </c>
      <c r="B76" s="15">
        <v>3142</v>
      </c>
      <c r="C76" s="50" t="s">
        <v>925</v>
      </c>
      <c r="D76" s="565"/>
      <c r="E76" s="441"/>
      <c r="F76" s="303"/>
      <c r="G76" s="30"/>
      <c r="H76" s="405"/>
      <c r="I76" s="405"/>
      <c r="J76" s="405"/>
      <c r="K76" s="405"/>
      <c r="L76" s="405"/>
      <c r="M76" s="405"/>
      <c r="N76" s="405"/>
      <c r="O76" s="405"/>
      <c r="P76" s="405"/>
      <c r="Q76" s="405"/>
      <c r="R76" s="405"/>
      <c r="S76" s="405"/>
      <c r="T76" s="405"/>
      <c r="U76" s="284"/>
      <c r="V76" s="364" t="s">
        <v>356</v>
      </c>
      <c r="W76" s="365"/>
      <c r="X76" s="365"/>
      <c r="Y76" s="365"/>
      <c r="Z76" s="365"/>
      <c r="AA76" s="365"/>
      <c r="AB76" s="527">
        <f>AB81</f>
        <v>280</v>
      </c>
      <c r="AC76" s="527"/>
      <c r="AD76" s="38" t="s">
        <v>1249</v>
      </c>
      <c r="AE76" s="40"/>
      <c r="AF76" s="40"/>
      <c r="AG76" s="40" t="s">
        <v>461</v>
      </c>
      <c r="AH76" s="530">
        <f>$AH$5</f>
        <v>0.63</v>
      </c>
      <c r="AI76" s="530"/>
      <c r="AJ76" s="51"/>
      <c r="AK76" s="437"/>
      <c r="AL76" s="52">
        <f>ROUND(AB76*AH76,0)</f>
        <v>176</v>
      </c>
      <c r="AM76" s="53"/>
    </row>
    <row r="77" spans="1:39" ht="16.5" customHeight="1">
      <c r="A77" s="14">
        <v>72</v>
      </c>
      <c r="B77" s="15">
        <v>3143</v>
      </c>
      <c r="C77" s="50" t="s">
        <v>926</v>
      </c>
      <c r="D77" s="565"/>
      <c r="E77" s="441"/>
      <c r="F77" s="303"/>
      <c r="G77" s="30"/>
      <c r="H77" s="405"/>
      <c r="I77" s="405"/>
      <c r="J77" s="405"/>
      <c r="K77" s="405"/>
      <c r="L77" s="405"/>
      <c r="M77" s="405"/>
      <c r="N77" s="405"/>
      <c r="O77" s="405"/>
      <c r="P77" s="405"/>
      <c r="Q77" s="405"/>
      <c r="R77" s="405"/>
      <c r="S77" s="405"/>
      <c r="T77" s="405"/>
      <c r="U77" s="284"/>
      <c r="V77" s="364" t="s">
        <v>358</v>
      </c>
      <c r="W77" s="365"/>
      <c r="X77" s="365"/>
      <c r="Y77" s="365"/>
      <c r="Z77" s="365"/>
      <c r="AA77" s="365"/>
      <c r="AB77" s="527">
        <f>AB82</f>
        <v>289</v>
      </c>
      <c r="AC77" s="527"/>
      <c r="AD77" s="38" t="s">
        <v>1249</v>
      </c>
      <c r="AE77" s="40"/>
      <c r="AF77" s="40"/>
      <c r="AG77" s="40" t="s">
        <v>461</v>
      </c>
      <c r="AH77" s="530">
        <f>$AH$5</f>
        <v>0.63</v>
      </c>
      <c r="AI77" s="530"/>
      <c r="AJ77" s="51"/>
      <c r="AK77" s="437"/>
      <c r="AL77" s="52">
        <f>ROUND(AB77*AH77,0)</f>
        <v>182</v>
      </c>
      <c r="AM77" s="53"/>
    </row>
    <row r="78" spans="1:39" ht="16.5" customHeight="1">
      <c r="A78" s="14">
        <v>72</v>
      </c>
      <c r="B78" s="15">
        <v>3144</v>
      </c>
      <c r="C78" s="50" t="s">
        <v>927</v>
      </c>
      <c r="D78" s="565"/>
      <c r="E78" s="441"/>
      <c r="F78" s="303"/>
      <c r="G78" s="30"/>
      <c r="H78" s="405"/>
      <c r="I78" s="405"/>
      <c r="J78" s="405"/>
      <c r="K78" s="405"/>
      <c r="L78" s="405"/>
      <c r="M78" s="405"/>
      <c r="N78" s="405"/>
      <c r="O78" s="405"/>
      <c r="P78" s="405"/>
      <c r="Q78" s="405"/>
      <c r="R78" s="405"/>
      <c r="S78" s="405"/>
      <c r="T78" s="405"/>
      <c r="U78" s="284"/>
      <c r="V78" s="364" t="s">
        <v>360</v>
      </c>
      <c r="W78" s="365"/>
      <c r="X78" s="365"/>
      <c r="Y78" s="365"/>
      <c r="Z78" s="365"/>
      <c r="AA78" s="365"/>
      <c r="AB78" s="527">
        <f>AB83</f>
        <v>299</v>
      </c>
      <c r="AC78" s="527"/>
      <c r="AD78" s="38" t="s">
        <v>1249</v>
      </c>
      <c r="AE78" s="40"/>
      <c r="AF78" s="40"/>
      <c r="AG78" s="40" t="s">
        <v>461</v>
      </c>
      <c r="AH78" s="530">
        <f>$AH$5</f>
        <v>0.63</v>
      </c>
      <c r="AI78" s="530"/>
      <c r="AJ78" s="51"/>
      <c r="AK78" s="437"/>
      <c r="AL78" s="52">
        <f>ROUND(AB78*AH78,0)</f>
        <v>188</v>
      </c>
      <c r="AM78" s="53"/>
    </row>
    <row r="79" spans="1:39" ht="16.5" customHeight="1">
      <c r="A79" s="14">
        <v>72</v>
      </c>
      <c r="B79" s="15">
        <v>3145</v>
      </c>
      <c r="C79" s="50" t="s">
        <v>928</v>
      </c>
      <c r="D79" s="565"/>
      <c r="E79" s="441"/>
      <c r="F79" s="31"/>
      <c r="G79" s="32"/>
      <c r="H79" s="36"/>
      <c r="I79" s="36"/>
      <c r="J79" s="36"/>
      <c r="K79" s="36"/>
      <c r="L79" s="36"/>
      <c r="M79" s="36"/>
      <c r="N79" s="36"/>
      <c r="O79" s="36"/>
      <c r="P79" s="36"/>
      <c r="Q79" s="36"/>
      <c r="R79" s="36"/>
      <c r="S79" s="36"/>
      <c r="T79" s="36"/>
      <c r="U79" s="54"/>
      <c r="V79" s="364" t="s">
        <v>362</v>
      </c>
      <c r="W79" s="365"/>
      <c r="X79" s="365"/>
      <c r="Y79" s="365"/>
      <c r="Z79" s="365"/>
      <c r="AA79" s="365"/>
      <c r="AB79" s="527">
        <f>AB84</f>
        <v>309</v>
      </c>
      <c r="AC79" s="527"/>
      <c r="AD79" s="38" t="s">
        <v>1249</v>
      </c>
      <c r="AE79" s="40"/>
      <c r="AF79" s="40"/>
      <c r="AG79" s="40" t="s">
        <v>461</v>
      </c>
      <c r="AH79" s="530">
        <f>$AH$5</f>
        <v>0.63</v>
      </c>
      <c r="AI79" s="530"/>
      <c r="AJ79" s="51"/>
      <c r="AK79" s="437"/>
      <c r="AL79" s="52">
        <f>ROUND(AB79*AH79,0)</f>
        <v>195</v>
      </c>
      <c r="AM79" s="53"/>
    </row>
    <row r="80" spans="1:39" ht="16.5" customHeight="1">
      <c r="A80" s="14">
        <v>72</v>
      </c>
      <c r="B80" s="15">
        <v>3241</v>
      </c>
      <c r="C80" s="50" t="s">
        <v>929</v>
      </c>
      <c r="D80" s="565"/>
      <c r="E80" s="441"/>
      <c r="F80" s="303" t="s">
        <v>1773</v>
      </c>
      <c r="G80" s="30"/>
      <c r="H80" s="405"/>
      <c r="I80" s="405"/>
      <c r="J80" s="405"/>
      <c r="K80" s="405"/>
      <c r="L80" s="405"/>
      <c r="M80" s="405"/>
      <c r="N80" s="405"/>
      <c r="O80" s="405"/>
      <c r="P80" s="405"/>
      <c r="Q80" s="405"/>
      <c r="R80" s="405"/>
      <c r="S80" s="405"/>
      <c r="T80" s="405"/>
      <c r="U80" s="284"/>
      <c r="V80" s="364" t="s">
        <v>354</v>
      </c>
      <c r="W80" s="365"/>
      <c r="X80" s="365"/>
      <c r="Y80" s="365"/>
      <c r="Z80" s="365"/>
      <c r="AA80" s="365"/>
      <c r="AB80" s="527">
        <v>270</v>
      </c>
      <c r="AC80" s="527"/>
      <c r="AD80" s="307" t="s">
        <v>1249</v>
      </c>
      <c r="AE80" s="307"/>
      <c r="AF80" s="307"/>
      <c r="AG80" s="307"/>
      <c r="AH80" s="51"/>
      <c r="AI80" s="313"/>
      <c r="AJ80" s="51"/>
      <c r="AK80" s="55"/>
      <c r="AL80" s="52">
        <f aca="true" t="shared" si="4" ref="AL80:AL94">AB80</f>
        <v>270</v>
      </c>
      <c r="AM80" s="53"/>
    </row>
    <row r="81" spans="1:39" ht="16.5" customHeight="1">
      <c r="A81" s="14">
        <v>72</v>
      </c>
      <c r="B81" s="15">
        <v>3242</v>
      </c>
      <c r="C81" s="50" t="s">
        <v>930</v>
      </c>
      <c r="D81" s="565"/>
      <c r="E81" s="441"/>
      <c r="F81" s="303"/>
      <c r="G81" s="30"/>
      <c r="H81" s="405"/>
      <c r="I81" s="405"/>
      <c r="J81" s="405"/>
      <c r="K81" s="405"/>
      <c r="L81" s="405"/>
      <c r="M81" s="405"/>
      <c r="N81" s="405"/>
      <c r="O81" s="405"/>
      <c r="P81" s="405"/>
      <c r="Q81" s="405"/>
      <c r="R81" s="405"/>
      <c r="S81" s="405"/>
      <c r="T81" s="405"/>
      <c r="U81" s="284"/>
      <c r="V81" s="364" t="s">
        <v>356</v>
      </c>
      <c r="W81" s="365"/>
      <c r="X81" s="365"/>
      <c r="Y81" s="365"/>
      <c r="Z81" s="365"/>
      <c r="AA81" s="365"/>
      <c r="AB81" s="527">
        <v>280</v>
      </c>
      <c r="AC81" s="527"/>
      <c r="AD81" s="307" t="s">
        <v>1249</v>
      </c>
      <c r="AE81" s="307"/>
      <c r="AF81" s="307"/>
      <c r="AG81" s="307"/>
      <c r="AH81" s="51"/>
      <c r="AI81" s="313"/>
      <c r="AJ81" s="51"/>
      <c r="AK81" s="55"/>
      <c r="AL81" s="52">
        <f t="shared" si="4"/>
        <v>280</v>
      </c>
      <c r="AM81" s="53"/>
    </row>
    <row r="82" spans="1:39" ht="16.5" customHeight="1">
      <c r="A82" s="14">
        <v>72</v>
      </c>
      <c r="B82" s="15">
        <v>3243</v>
      </c>
      <c r="C82" s="50" t="s">
        <v>931</v>
      </c>
      <c r="D82" s="565"/>
      <c r="E82" s="441"/>
      <c r="F82" s="303"/>
      <c r="G82" s="30"/>
      <c r="H82" s="405"/>
      <c r="I82" s="405"/>
      <c r="J82" s="405"/>
      <c r="K82" s="405"/>
      <c r="L82" s="405"/>
      <c r="M82" s="405"/>
      <c r="N82" s="405"/>
      <c r="O82" s="405"/>
      <c r="P82" s="405"/>
      <c r="Q82" s="405"/>
      <c r="R82" s="405"/>
      <c r="S82" s="405"/>
      <c r="T82" s="405"/>
      <c r="U82" s="284"/>
      <c r="V82" s="364" t="s">
        <v>358</v>
      </c>
      <c r="W82" s="365"/>
      <c r="X82" s="365"/>
      <c r="Y82" s="365"/>
      <c r="Z82" s="365"/>
      <c r="AA82" s="365"/>
      <c r="AB82" s="527">
        <v>289</v>
      </c>
      <c r="AC82" s="527"/>
      <c r="AD82" s="307" t="s">
        <v>1249</v>
      </c>
      <c r="AE82" s="307"/>
      <c r="AF82" s="307"/>
      <c r="AG82" s="307"/>
      <c r="AH82" s="51"/>
      <c r="AI82" s="313"/>
      <c r="AJ82" s="51"/>
      <c r="AK82" s="55"/>
      <c r="AL82" s="52">
        <f t="shared" si="4"/>
        <v>289</v>
      </c>
      <c r="AM82" s="53"/>
    </row>
    <row r="83" spans="1:39" ht="16.5" customHeight="1">
      <c r="A83" s="14">
        <v>72</v>
      </c>
      <c r="B83" s="15">
        <v>3244</v>
      </c>
      <c r="C83" s="50" t="s">
        <v>932</v>
      </c>
      <c r="D83" s="565"/>
      <c r="E83" s="441"/>
      <c r="F83" s="303"/>
      <c r="G83" s="30"/>
      <c r="H83" s="405"/>
      <c r="I83" s="405"/>
      <c r="J83" s="405"/>
      <c r="K83" s="405"/>
      <c r="L83" s="405"/>
      <c r="M83" s="405"/>
      <c r="N83" s="405"/>
      <c r="O83" s="405"/>
      <c r="P83" s="405"/>
      <c r="Q83" s="405"/>
      <c r="R83" s="405"/>
      <c r="S83" s="405"/>
      <c r="T83" s="405"/>
      <c r="U83" s="284"/>
      <c r="V83" s="364" t="s">
        <v>360</v>
      </c>
      <c r="W83" s="365"/>
      <c r="X83" s="365"/>
      <c r="Y83" s="365"/>
      <c r="Z83" s="365"/>
      <c r="AA83" s="365"/>
      <c r="AB83" s="527">
        <v>299</v>
      </c>
      <c r="AC83" s="527"/>
      <c r="AD83" s="307" t="s">
        <v>1249</v>
      </c>
      <c r="AE83" s="307"/>
      <c r="AF83" s="307"/>
      <c r="AG83" s="307"/>
      <c r="AH83" s="51"/>
      <c r="AI83" s="313"/>
      <c r="AJ83" s="51"/>
      <c r="AK83" s="55"/>
      <c r="AL83" s="52">
        <f t="shared" si="4"/>
        <v>299</v>
      </c>
      <c r="AM83" s="53"/>
    </row>
    <row r="84" spans="1:39" ht="16.5" customHeight="1">
      <c r="A84" s="14">
        <v>72</v>
      </c>
      <c r="B84" s="15">
        <v>3245</v>
      </c>
      <c r="C84" s="50" t="s">
        <v>933</v>
      </c>
      <c r="D84" s="565"/>
      <c r="E84" s="441"/>
      <c r="F84" s="31"/>
      <c r="G84" s="32"/>
      <c r="H84" s="36"/>
      <c r="I84" s="36"/>
      <c r="J84" s="36"/>
      <c r="K84" s="36"/>
      <c r="L84" s="36"/>
      <c r="M84" s="36"/>
      <c r="N84" s="36"/>
      <c r="O84" s="36"/>
      <c r="P84" s="36"/>
      <c r="Q84" s="36"/>
      <c r="R84" s="36"/>
      <c r="S84" s="36"/>
      <c r="T84" s="36"/>
      <c r="U84" s="54"/>
      <c r="V84" s="364" t="s">
        <v>362</v>
      </c>
      <c r="W84" s="365"/>
      <c r="X84" s="365"/>
      <c r="Y84" s="365"/>
      <c r="Z84" s="365"/>
      <c r="AA84" s="365"/>
      <c r="AB84" s="527">
        <v>309</v>
      </c>
      <c r="AC84" s="527"/>
      <c r="AD84" s="307" t="s">
        <v>1249</v>
      </c>
      <c r="AE84" s="307"/>
      <c r="AF84" s="307"/>
      <c r="AG84" s="307"/>
      <c r="AH84" s="51"/>
      <c r="AI84" s="313"/>
      <c r="AJ84" s="51"/>
      <c r="AK84" s="55"/>
      <c r="AL84" s="52">
        <f t="shared" si="4"/>
        <v>309</v>
      </c>
      <c r="AM84" s="53"/>
    </row>
    <row r="85" spans="1:39" ht="16.5" customHeight="1">
      <c r="A85" s="14">
        <v>72</v>
      </c>
      <c r="B85" s="15">
        <v>3341</v>
      </c>
      <c r="C85" s="50" t="s">
        <v>934</v>
      </c>
      <c r="D85" s="565"/>
      <c r="E85" s="441"/>
      <c r="F85" s="303" t="s">
        <v>1774</v>
      </c>
      <c r="G85" s="30"/>
      <c r="H85" s="405"/>
      <c r="I85" s="405"/>
      <c r="J85" s="405"/>
      <c r="K85" s="405"/>
      <c r="L85" s="405"/>
      <c r="M85" s="405"/>
      <c r="N85" s="405"/>
      <c r="O85" s="405"/>
      <c r="P85" s="405"/>
      <c r="Q85" s="405"/>
      <c r="R85" s="405"/>
      <c r="S85" s="405"/>
      <c r="T85" s="405"/>
      <c r="U85" s="284"/>
      <c r="V85" s="364" t="s">
        <v>354</v>
      </c>
      <c r="W85" s="365"/>
      <c r="X85" s="365"/>
      <c r="Y85" s="365"/>
      <c r="Z85" s="365"/>
      <c r="AA85" s="365"/>
      <c r="AB85" s="527">
        <v>439</v>
      </c>
      <c r="AC85" s="527"/>
      <c r="AD85" s="307" t="s">
        <v>1249</v>
      </c>
      <c r="AE85" s="307"/>
      <c r="AF85" s="307"/>
      <c r="AG85" s="307"/>
      <c r="AH85" s="51"/>
      <c r="AI85" s="313"/>
      <c r="AJ85" s="51"/>
      <c r="AK85" s="55"/>
      <c r="AL85" s="52">
        <f t="shared" si="4"/>
        <v>439</v>
      </c>
      <c r="AM85" s="53"/>
    </row>
    <row r="86" spans="1:39" ht="16.5" customHeight="1">
      <c r="A86" s="14">
        <v>72</v>
      </c>
      <c r="B86" s="15">
        <v>3342</v>
      </c>
      <c r="C86" s="50" t="s">
        <v>935</v>
      </c>
      <c r="D86" s="565"/>
      <c r="E86" s="441"/>
      <c r="F86" s="303"/>
      <c r="G86" s="30"/>
      <c r="H86" s="405"/>
      <c r="I86" s="405"/>
      <c r="J86" s="405"/>
      <c r="K86" s="405"/>
      <c r="L86" s="405"/>
      <c r="M86" s="405"/>
      <c r="N86" s="405"/>
      <c r="O86" s="405"/>
      <c r="P86" s="405"/>
      <c r="Q86" s="405"/>
      <c r="R86" s="405"/>
      <c r="S86" s="405"/>
      <c r="T86" s="405"/>
      <c r="U86" s="284"/>
      <c r="V86" s="364" t="s">
        <v>356</v>
      </c>
      <c r="W86" s="365"/>
      <c r="X86" s="365"/>
      <c r="Y86" s="365"/>
      <c r="Z86" s="365"/>
      <c r="AA86" s="365"/>
      <c r="AB86" s="527">
        <v>454</v>
      </c>
      <c r="AC86" s="527"/>
      <c r="AD86" s="307" t="s">
        <v>1249</v>
      </c>
      <c r="AE86" s="307"/>
      <c r="AF86" s="307"/>
      <c r="AG86" s="307"/>
      <c r="AH86" s="51"/>
      <c r="AI86" s="313"/>
      <c r="AJ86" s="51"/>
      <c r="AK86" s="55"/>
      <c r="AL86" s="52">
        <f t="shared" si="4"/>
        <v>454</v>
      </c>
      <c r="AM86" s="53"/>
    </row>
    <row r="87" spans="1:39" ht="16.5" customHeight="1">
      <c r="A87" s="14">
        <v>72</v>
      </c>
      <c r="B87" s="15">
        <v>3343</v>
      </c>
      <c r="C87" s="50" t="s">
        <v>936</v>
      </c>
      <c r="D87" s="565"/>
      <c r="E87" s="441"/>
      <c r="F87" s="303"/>
      <c r="G87" s="30"/>
      <c r="H87" s="405"/>
      <c r="I87" s="405"/>
      <c r="J87" s="405"/>
      <c r="K87" s="405"/>
      <c r="L87" s="405"/>
      <c r="M87" s="405"/>
      <c r="N87" s="405"/>
      <c r="O87" s="405"/>
      <c r="P87" s="405"/>
      <c r="Q87" s="405"/>
      <c r="R87" s="405"/>
      <c r="S87" s="405"/>
      <c r="T87" s="405"/>
      <c r="U87" s="284"/>
      <c r="V87" s="364" t="s">
        <v>358</v>
      </c>
      <c r="W87" s="365"/>
      <c r="X87" s="365"/>
      <c r="Y87" s="365"/>
      <c r="Z87" s="365"/>
      <c r="AA87" s="365"/>
      <c r="AB87" s="527">
        <v>470</v>
      </c>
      <c r="AC87" s="527"/>
      <c r="AD87" s="307" t="s">
        <v>1249</v>
      </c>
      <c r="AE87" s="307"/>
      <c r="AF87" s="307"/>
      <c r="AG87" s="307"/>
      <c r="AH87" s="51"/>
      <c r="AI87" s="313"/>
      <c r="AJ87" s="51"/>
      <c r="AK87" s="55"/>
      <c r="AL87" s="52">
        <f t="shared" si="4"/>
        <v>470</v>
      </c>
      <c r="AM87" s="53"/>
    </row>
    <row r="88" spans="1:39" ht="16.5" customHeight="1">
      <c r="A88" s="14">
        <v>72</v>
      </c>
      <c r="B88" s="15">
        <v>3344</v>
      </c>
      <c r="C88" s="50" t="s">
        <v>937</v>
      </c>
      <c r="D88" s="565"/>
      <c r="E88" s="441"/>
      <c r="F88" s="303"/>
      <c r="G88" s="30"/>
      <c r="H88" s="405"/>
      <c r="I88" s="405"/>
      <c r="J88" s="405"/>
      <c r="K88" s="405"/>
      <c r="L88" s="405"/>
      <c r="M88" s="405"/>
      <c r="N88" s="405"/>
      <c r="O88" s="405"/>
      <c r="P88" s="405"/>
      <c r="Q88" s="405"/>
      <c r="R88" s="405"/>
      <c r="S88" s="405"/>
      <c r="T88" s="405"/>
      <c r="U88" s="284"/>
      <c r="V88" s="364" t="s">
        <v>360</v>
      </c>
      <c r="W88" s="365"/>
      <c r="X88" s="365"/>
      <c r="Y88" s="365"/>
      <c r="Z88" s="365"/>
      <c r="AA88" s="365"/>
      <c r="AB88" s="527">
        <v>486</v>
      </c>
      <c r="AC88" s="527"/>
      <c r="AD88" s="307" t="s">
        <v>1249</v>
      </c>
      <c r="AE88" s="307"/>
      <c r="AF88" s="307"/>
      <c r="AG88" s="307"/>
      <c r="AH88" s="51"/>
      <c r="AI88" s="313"/>
      <c r="AJ88" s="51"/>
      <c r="AK88" s="55"/>
      <c r="AL88" s="52">
        <f t="shared" si="4"/>
        <v>486</v>
      </c>
      <c r="AM88" s="53"/>
    </row>
    <row r="89" spans="1:39" ht="16.5" customHeight="1">
      <c r="A89" s="14">
        <v>72</v>
      </c>
      <c r="B89" s="15">
        <v>3345</v>
      </c>
      <c r="C89" s="50" t="s">
        <v>938</v>
      </c>
      <c r="D89" s="565"/>
      <c r="E89" s="441"/>
      <c r="F89" s="31"/>
      <c r="G89" s="32"/>
      <c r="H89" s="36"/>
      <c r="I89" s="36"/>
      <c r="J89" s="36"/>
      <c r="K89" s="36"/>
      <c r="L89" s="36"/>
      <c r="M89" s="36"/>
      <c r="N89" s="36"/>
      <c r="O89" s="36"/>
      <c r="P89" s="36"/>
      <c r="Q89" s="36"/>
      <c r="R89" s="36"/>
      <c r="S89" s="36"/>
      <c r="T89" s="36"/>
      <c r="U89" s="54"/>
      <c r="V89" s="364" t="s">
        <v>362</v>
      </c>
      <c r="W89" s="365"/>
      <c r="X89" s="365"/>
      <c r="Y89" s="365"/>
      <c r="Z89" s="365"/>
      <c r="AA89" s="365"/>
      <c r="AB89" s="527">
        <v>502</v>
      </c>
      <c r="AC89" s="527"/>
      <c r="AD89" s="307" t="s">
        <v>1249</v>
      </c>
      <c r="AE89" s="307"/>
      <c r="AF89" s="307"/>
      <c r="AG89" s="307"/>
      <c r="AH89" s="51"/>
      <c r="AI89" s="313"/>
      <c r="AJ89" s="51"/>
      <c r="AK89" s="55"/>
      <c r="AL89" s="52">
        <f>AB89</f>
        <v>502</v>
      </c>
      <c r="AM89" s="53"/>
    </row>
    <row r="90" spans="1:39" ht="16.5" customHeight="1">
      <c r="A90" s="14">
        <v>72</v>
      </c>
      <c r="B90" s="15">
        <v>3441</v>
      </c>
      <c r="C90" s="50" t="s">
        <v>939</v>
      </c>
      <c r="D90" s="565"/>
      <c r="E90" s="441"/>
      <c r="F90" s="303" t="s">
        <v>475</v>
      </c>
      <c r="G90" s="30"/>
      <c r="H90" s="405"/>
      <c r="I90" s="405"/>
      <c r="J90" s="405"/>
      <c r="K90" s="405"/>
      <c r="L90" s="405"/>
      <c r="M90" s="405"/>
      <c r="N90" s="405"/>
      <c r="O90" s="405"/>
      <c r="P90" s="405"/>
      <c r="Q90" s="405"/>
      <c r="R90" s="405"/>
      <c r="S90" s="405"/>
      <c r="T90" s="405"/>
      <c r="U90" s="284"/>
      <c r="V90" s="364" t="s">
        <v>354</v>
      </c>
      <c r="W90" s="365"/>
      <c r="X90" s="365"/>
      <c r="Y90" s="365"/>
      <c r="Z90" s="365"/>
      <c r="AA90" s="365"/>
      <c r="AB90" s="527">
        <v>506</v>
      </c>
      <c r="AC90" s="527"/>
      <c r="AD90" s="307" t="s">
        <v>1249</v>
      </c>
      <c r="AE90" s="307"/>
      <c r="AF90" s="307"/>
      <c r="AG90" s="307"/>
      <c r="AH90" s="51"/>
      <c r="AI90" s="313"/>
      <c r="AJ90" s="51"/>
      <c r="AK90" s="55"/>
      <c r="AL90" s="52">
        <f t="shared" si="4"/>
        <v>506</v>
      </c>
      <c r="AM90" s="53"/>
    </row>
    <row r="91" spans="1:39" ht="16.5" customHeight="1">
      <c r="A91" s="14">
        <v>72</v>
      </c>
      <c r="B91" s="15">
        <v>3442</v>
      </c>
      <c r="C91" s="50" t="s">
        <v>940</v>
      </c>
      <c r="D91" s="565"/>
      <c r="E91" s="441"/>
      <c r="F91" s="303"/>
      <c r="G91" s="30"/>
      <c r="H91" s="405"/>
      <c r="I91" s="405"/>
      <c r="J91" s="405"/>
      <c r="K91" s="405"/>
      <c r="L91" s="405"/>
      <c r="M91" s="405"/>
      <c r="N91" s="405"/>
      <c r="O91" s="405"/>
      <c r="P91" s="405"/>
      <c r="Q91" s="405"/>
      <c r="R91" s="405"/>
      <c r="S91" s="405"/>
      <c r="T91" s="405"/>
      <c r="U91" s="284"/>
      <c r="V91" s="364" t="s">
        <v>356</v>
      </c>
      <c r="W91" s="365"/>
      <c r="X91" s="365"/>
      <c r="Y91" s="365"/>
      <c r="Z91" s="365"/>
      <c r="AA91" s="365"/>
      <c r="AB91" s="527">
        <v>524</v>
      </c>
      <c r="AC91" s="527"/>
      <c r="AD91" s="307" t="s">
        <v>1249</v>
      </c>
      <c r="AE91" s="307"/>
      <c r="AF91" s="307"/>
      <c r="AG91" s="307"/>
      <c r="AH91" s="51"/>
      <c r="AI91" s="313"/>
      <c r="AJ91" s="51"/>
      <c r="AK91" s="55"/>
      <c r="AL91" s="52">
        <f t="shared" si="4"/>
        <v>524</v>
      </c>
      <c r="AM91" s="53"/>
    </row>
    <row r="92" spans="1:39" ht="16.5" customHeight="1">
      <c r="A92" s="14">
        <v>72</v>
      </c>
      <c r="B92" s="15">
        <v>3443</v>
      </c>
      <c r="C92" s="50" t="s">
        <v>941</v>
      </c>
      <c r="D92" s="565"/>
      <c r="E92" s="441"/>
      <c r="F92" s="303"/>
      <c r="G92" s="30"/>
      <c r="H92" s="405"/>
      <c r="I92" s="405"/>
      <c r="J92" s="405"/>
      <c r="K92" s="405"/>
      <c r="L92" s="405"/>
      <c r="M92" s="405"/>
      <c r="N92" s="405"/>
      <c r="O92" s="405"/>
      <c r="P92" s="405"/>
      <c r="Q92" s="405"/>
      <c r="R92" s="405"/>
      <c r="S92" s="405"/>
      <c r="T92" s="405"/>
      <c r="U92" s="284"/>
      <c r="V92" s="364" t="s">
        <v>358</v>
      </c>
      <c r="W92" s="365"/>
      <c r="X92" s="365"/>
      <c r="Y92" s="365"/>
      <c r="Z92" s="365"/>
      <c r="AA92" s="365"/>
      <c r="AB92" s="527">
        <v>542</v>
      </c>
      <c r="AC92" s="527"/>
      <c r="AD92" s="307" t="s">
        <v>1249</v>
      </c>
      <c r="AE92" s="307"/>
      <c r="AF92" s="307"/>
      <c r="AG92" s="307"/>
      <c r="AH92" s="51"/>
      <c r="AI92" s="313"/>
      <c r="AJ92" s="51"/>
      <c r="AK92" s="55"/>
      <c r="AL92" s="52">
        <f t="shared" si="4"/>
        <v>542</v>
      </c>
      <c r="AM92" s="53"/>
    </row>
    <row r="93" spans="1:39" ht="16.5" customHeight="1">
      <c r="A93" s="14">
        <v>72</v>
      </c>
      <c r="B93" s="15">
        <v>3444</v>
      </c>
      <c r="C93" s="50" t="s">
        <v>942</v>
      </c>
      <c r="D93" s="565"/>
      <c r="E93" s="441"/>
      <c r="F93" s="303"/>
      <c r="G93" s="30"/>
      <c r="H93" s="405"/>
      <c r="I93" s="405"/>
      <c r="J93" s="405"/>
      <c r="K93" s="405"/>
      <c r="L93" s="405"/>
      <c r="M93" s="405"/>
      <c r="N93" s="405"/>
      <c r="O93" s="405"/>
      <c r="P93" s="405"/>
      <c r="Q93" s="405"/>
      <c r="R93" s="405"/>
      <c r="S93" s="405"/>
      <c r="T93" s="405"/>
      <c r="U93" s="284"/>
      <c r="V93" s="364" t="s">
        <v>360</v>
      </c>
      <c r="W93" s="365"/>
      <c r="X93" s="365"/>
      <c r="Y93" s="365"/>
      <c r="Z93" s="365"/>
      <c r="AA93" s="365"/>
      <c r="AB93" s="527">
        <v>560</v>
      </c>
      <c r="AC93" s="527"/>
      <c r="AD93" s="307" t="s">
        <v>1249</v>
      </c>
      <c r="AE93" s="307"/>
      <c r="AF93" s="307"/>
      <c r="AG93" s="307"/>
      <c r="AH93" s="51"/>
      <c r="AI93" s="313"/>
      <c r="AJ93" s="51"/>
      <c r="AK93" s="55"/>
      <c r="AL93" s="52">
        <f t="shared" si="4"/>
        <v>560</v>
      </c>
      <c r="AM93" s="53"/>
    </row>
    <row r="94" spans="1:39" ht="16.5" customHeight="1">
      <c r="A94" s="14">
        <v>72</v>
      </c>
      <c r="B94" s="15">
        <v>3445</v>
      </c>
      <c r="C94" s="50" t="s">
        <v>943</v>
      </c>
      <c r="D94" s="565"/>
      <c r="E94" s="441"/>
      <c r="F94" s="31"/>
      <c r="G94" s="32"/>
      <c r="H94" s="36"/>
      <c r="I94" s="36"/>
      <c r="J94" s="36"/>
      <c r="K94" s="36"/>
      <c r="L94" s="36"/>
      <c r="M94" s="36"/>
      <c r="N94" s="36"/>
      <c r="O94" s="36"/>
      <c r="P94" s="36"/>
      <c r="Q94" s="36"/>
      <c r="R94" s="36"/>
      <c r="S94" s="36"/>
      <c r="T94" s="36"/>
      <c r="U94" s="54"/>
      <c r="V94" s="364" t="s">
        <v>362</v>
      </c>
      <c r="W94" s="365"/>
      <c r="X94" s="365"/>
      <c r="Y94" s="365"/>
      <c r="Z94" s="365"/>
      <c r="AA94" s="365"/>
      <c r="AB94" s="527">
        <v>579</v>
      </c>
      <c r="AC94" s="527"/>
      <c r="AD94" s="307" t="s">
        <v>1249</v>
      </c>
      <c r="AE94" s="307"/>
      <c r="AF94" s="307"/>
      <c r="AG94" s="307"/>
      <c r="AH94" s="51"/>
      <c r="AI94" s="313"/>
      <c r="AJ94" s="51"/>
      <c r="AK94" s="55"/>
      <c r="AL94" s="52">
        <f t="shared" si="4"/>
        <v>579</v>
      </c>
      <c r="AM94" s="53"/>
    </row>
    <row r="95" spans="1:39" ht="16.5" customHeight="1">
      <c r="A95" s="14">
        <v>72</v>
      </c>
      <c r="B95" s="15">
        <v>3541</v>
      </c>
      <c r="C95" s="50" t="s">
        <v>944</v>
      </c>
      <c r="D95" s="565"/>
      <c r="E95" s="441"/>
      <c r="F95" s="57" t="s">
        <v>882</v>
      </c>
      <c r="G95" s="432"/>
      <c r="H95" s="283"/>
      <c r="I95" s="400"/>
      <c r="J95" s="401"/>
      <c r="K95" s="57" t="s">
        <v>1770</v>
      </c>
      <c r="L95" s="420"/>
      <c r="M95" s="10"/>
      <c r="N95" s="283"/>
      <c r="O95" s="432"/>
      <c r="P95" s="283"/>
      <c r="Q95" s="283"/>
      <c r="R95" s="432"/>
      <c r="S95" s="283"/>
      <c r="T95" s="283"/>
      <c r="U95" s="284"/>
      <c r="V95" s="364" t="s">
        <v>354</v>
      </c>
      <c r="W95" s="365"/>
      <c r="X95" s="365"/>
      <c r="Y95" s="365"/>
      <c r="Z95" s="365"/>
      <c r="AA95" s="365"/>
      <c r="AB95" s="527">
        <f>AB90</f>
        <v>506</v>
      </c>
      <c r="AC95" s="527"/>
      <c r="AD95" s="307" t="s">
        <v>883</v>
      </c>
      <c r="AE95" s="414"/>
      <c r="AF95" s="414" t="s">
        <v>462</v>
      </c>
      <c r="AG95" s="529">
        <f>$AG$25</f>
        <v>50</v>
      </c>
      <c r="AH95" s="529"/>
      <c r="AI95" s="365" t="s">
        <v>883</v>
      </c>
      <c r="AJ95" s="51"/>
      <c r="AK95" s="437"/>
      <c r="AL95" s="52">
        <f aca="true" t="shared" si="5" ref="AL95:AL104">AB95+AG95</f>
        <v>556</v>
      </c>
      <c r="AM95" s="53"/>
    </row>
    <row r="96" spans="1:39" ht="16.5" customHeight="1">
      <c r="A96" s="14">
        <v>72</v>
      </c>
      <c r="B96" s="15">
        <v>3542</v>
      </c>
      <c r="C96" s="50" t="s">
        <v>945</v>
      </c>
      <c r="D96" s="565"/>
      <c r="E96" s="441"/>
      <c r="F96" s="303" t="s">
        <v>463</v>
      </c>
      <c r="G96" s="432"/>
      <c r="H96" s="283"/>
      <c r="I96" s="400"/>
      <c r="J96" s="401"/>
      <c r="K96" s="419"/>
      <c r="L96" s="420"/>
      <c r="M96" s="10"/>
      <c r="N96" s="283"/>
      <c r="O96" s="432"/>
      <c r="P96" s="283"/>
      <c r="Q96" s="283"/>
      <c r="R96" s="432"/>
      <c r="S96" s="283"/>
      <c r="T96" s="283"/>
      <c r="U96" s="284"/>
      <c r="V96" s="364" t="s">
        <v>356</v>
      </c>
      <c r="W96" s="365"/>
      <c r="X96" s="365"/>
      <c r="Y96" s="365"/>
      <c r="Z96" s="365"/>
      <c r="AA96" s="365"/>
      <c r="AB96" s="527">
        <f>AB91</f>
        <v>524</v>
      </c>
      <c r="AC96" s="527"/>
      <c r="AD96" s="307" t="s">
        <v>883</v>
      </c>
      <c r="AE96" s="414"/>
      <c r="AF96" s="414" t="s">
        <v>462</v>
      </c>
      <c r="AG96" s="529">
        <f>$AG$25</f>
        <v>50</v>
      </c>
      <c r="AH96" s="529"/>
      <c r="AI96" s="365" t="s">
        <v>883</v>
      </c>
      <c r="AJ96" s="51"/>
      <c r="AK96" s="437"/>
      <c r="AL96" s="52">
        <f t="shared" si="5"/>
        <v>574</v>
      </c>
      <c r="AM96" s="53"/>
    </row>
    <row r="97" spans="1:39" ht="16.5" customHeight="1">
      <c r="A97" s="14">
        <v>72</v>
      </c>
      <c r="B97" s="15">
        <v>3543</v>
      </c>
      <c r="C97" s="50" t="s">
        <v>946</v>
      </c>
      <c r="D97" s="565"/>
      <c r="E97" s="441"/>
      <c r="F97" s="57" t="s">
        <v>464</v>
      </c>
      <c r="G97" s="420"/>
      <c r="H97" s="283"/>
      <c r="I97" s="400"/>
      <c r="J97" s="401"/>
      <c r="K97" s="419"/>
      <c r="L97" s="420"/>
      <c r="M97" s="10"/>
      <c r="N97" s="283"/>
      <c r="O97" s="432"/>
      <c r="P97" s="283"/>
      <c r="Q97" s="283"/>
      <c r="R97" s="432"/>
      <c r="S97" s="283"/>
      <c r="T97" s="283"/>
      <c r="U97" s="284"/>
      <c r="V97" s="364" t="s">
        <v>358</v>
      </c>
      <c r="W97" s="365"/>
      <c r="X97" s="365"/>
      <c r="Y97" s="365"/>
      <c r="Z97" s="365"/>
      <c r="AA97" s="365"/>
      <c r="AB97" s="527">
        <f>AB92</f>
        <v>542</v>
      </c>
      <c r="AC97" s="527"/>
      <c r="AD97" s="307" t="s">
        <v>883</v>
      </c>
      <c r="AE97" s="414"/>
      <c r="AF97" s="414" t="s">
        <v>462</v>
      </c>
      <c r="AG97" s="529">
        <f>$AG$25</f>
        <v>50</v>
      </c>
      <c r="AH97" s="529"/>
      <c r="AI97" s="365" t="s">
        <v>883</v>
      </c>
      <c r="AJ97" s="51"/>
      <c r="AK97" s="437"/>
      <c r="AL97" s="52">
        <f t="shared" si="5"/>
        <v>592</v>
      </c>
      <c r="AM97" s="53"/>
    </row>
    <row r="98" spans="1:39" ht="16.5" customHeight="1">
      <c r="A98" s="14">
        <v>72</v>
      </c>
      <c r="B98" s="15">
        <v>3544</v>
      </c>
      <c r="C98" s="50" t="s">
        <v>947</v>
      </c>
      <c r="D98" s="565"/>
      <c r="E98" s="441"/>
      <c r="F98" s="57"/>
      <c r="G98" s="420"/>
      <c r="H98" s="283"/>
      <c r="I98" s="400"/>
      <c r="J98" s="401"/>
      <c r="K98" s="419"/>
      <c r="L98" s="420"/>
      <c r="M98" s="10"/>
      <c r="N98" s="283"/>
      <c r="O98" s="432"/>
      <c r="P98" s="283"/>
      <c r="Q98" s="283"/>
      <c r="R98" s="432"/>
      <c r="S98" s="283"/>
      <c r="T98" s="283"/>
      <c r="U98" s="284"/>
      <c r="V98" s="364" t="s">
        <v>360</v>
      </c>
      <c r="W98" s="365"/>
      <c r="X98" s="365"/>
      <c r="Y98" s="365"/>
      <c r="Z98" s="365"/>
      <c r="AA98" s="365"/>
      <c r="AB98" s="527">
        <f>AB93</f>
        <v>560</v>
      </c>
      <c r="AC98" s="527"/>
      <c r="AD98" s="307" t="s">
        <v>883</v>
      </c>
      <c r="AE98" s="414"/>
      <c r="AF98" s="414" t="s">
        <v>462</v>
      </c>
      <c r="AG98" s="529">
        <f>$AG$25</f>
        <v>50</v>
      </c>
      <c r="AH98" s="529"/>
      <c r="AI98" s="365" t="s">
        <v>883</v>
      </c>
      <c r="AJ98" s="51"/>
      <c r="AK98" s="437"/>
      <c r="AL98" s="52">
        <f t="shared" si="5"/>
        <v>610</v>
      </c>
      <c r="AM98" s="53"/>
    </row>
    <row r="99" spans="1:39" ht="16.5" customHeight="1">
      <c r="A99" s="14">
        <v>72</v>
      </c>
      <c r="B99" s="15">
        <v>3545</v>
      </c>
      <c r="C99" s="50" t="s">
        <v>948</v>
      </c>
      <c r="D99" s="565"/>
      <c r="E99" s="441"/>
      <c r="F99" s="57"/>
      <c r="G99" s="420"/>
      <c r="H99" s="283"/>
      <c r="I99" s="400"/>
      <c r="J99" s="401"/>
      <c r="K99" s="413"/>
      <c r="L99" s="439"/>
      <c r="M99" s="305"/>
      <c r="N99" s="25"/>
      <c r="O99" s="435"/>
      <c r="P99" s="25"/>
      <c r="Q99" s="25"/>
      <c r="R99" s="435"/>
      <c r="S99" s="25"/>
      <c r="T99" s="25"/>
      <c r="U99" s="54"/>
      <c r="V99" s="364" t="s">
        <v>362</v>
      </c>
      <c r="W99" s="365"/>
      <c r="X99" s="365"/>
      <c r="Y99" s="365"/>
      <c r="Z99" s="365"/>
      <c r="AA99" s="365"/>
      <c r="AB99" s="527">
        <f>AB94</f>
        <v>579</v>
      </c>
      <c r="AC99" s="527"/>
      <c r="AD99" s="307" t="s">
        <v>883</v>
      </c>
      <c r="AE99" s="414"/>
      <c r="AF99" s="414" t="s">
        <v>462</v>
      </c>
      <c r="AG99" s="529">
        <f>$AG$25</f>
        <v>50</v>
      </c>
      <c r="AH99" s="529"/>
      <c r="AI99" s="365" t="s">
        <v>883</v>
      </c>
      <c r="AJ99" s="51"/>
      <c r="AK99" s="437"/>
      <c r="AL99" s="52">
        <f t="shared" si="5"/>
        <v>629</v>
      </c>
      <c r="AM99" s="53"/>
    </row>
    <row r="100" spans="1:39" ht="16.5" customHeight="1">
      <c r="A100" s="14">
        <v>72</v>
      </c>
      <c r="B100" s="15">
        <v>3641</v>
      </c>
      <c r="C100" s="50" t="s">
        <v>949</v>
      </c>
      <c r="D100" s="565"/>
      <c r="E100" s="441"/>
      <c r="F100" s="419"/>
      <c r="G100" s="283"/>
      <c r="H100" s="11"/>
      <c r="I100" s="400"/>
      <c r="J100" s="401"/>
      <c r="K100" s="57" t="s">
        <v>1771</v>
      </c>
      <c r="L100" s="420"/>
      <c r="M100" s="10"/>
      <c r="N100" s="283"/>
      <c r="O100" s="432"/>
      <c r="P100" s="283"/>
      <c r="Q100" s="283"/>
      <c r="R100" s="432"/>
      <c r="S100" s="283"/>
      <c r="T100" s="283"/>
      <c r="U100" s="284"/>
      <c r="V100" s="364" t="s">
        <v>354</v>
      </c>
      <c r="W100" s="25"/>
      <c r="X100" s="25"/>
      <c r="Y100" s="25"/>
      <c r="Z100" s="25"/>
      <c r="AA100" s="25"/>
      <c r="AB100" s="527">
        <f>AB90</f>
        <v>506</v>
      </c>
      <c r="AC100" s="527"/>
      <c r="AD100" s="307" t="s">
        <v>883</v>
      </c>
      <c r="AE100" s="414"/>
      <c r="AF100" s="414" t="s">
        <v>462</v>
      </c>
      <c r="AG100" s="529">
        <f>$AG$30</f>
        <v>100</v>
      </c>
      <c r="AH100" s="529"/>
      <c r="AI100" s="365" t="s">
        <v>883</v>
      </c>
      <c r="AJ100" s="49"/>
      <c r="AK100" s="412"/>
      <c r="AL100" s="52">
        <f t="shared" si="5"/>
        <v>606</v>
      </c>
      <c r="AM100" s="53"/>
    </row>
    <row r="101" spans="1:39" ht="16.5" customHeight="1">
      <c r="A101" s="14">
        <v>72</v>
      </c>
      <c r="B101" s="15">
        <v>3642</v>
      </c>
      <c r="C101" s="50" t="s">
        <v>950</v>
      </c>
      <c r="D101" s="565"/>
      <c r="E101" s="441"/>
      <c r="F101" s="419"/>
      <c r="G101" s="283"/>
      <c r="H101" s="11"/>
      <c r="I101" s="400"/>
      <c r="J101" s="401"/>
      <c r="K101" s="419"/>
      <c r="L101" s="420"/>
      <c r="M101" s="10"/>
      <c r="N101" s="283"/>
      <c r="O101" s="432"/>
      <c r="P101" s="283"/>
      <c r="Q101" s="283"/>
      <c r="R101" s="432"/>
      <c r="S101" s="283"/>
      <c r="T101" s="283"/>
      <c r="U101" s="284"/>
      <c r="V101" s="364" t="s">
        <v>356</v>
      </c>
      <c r="W101" s="25"/>
      <c r="X101" s="25"/>
      <c r="Y101" s="25"/>
      <c r="Z101" s="25"/>
      <c r="AA101" s="25"/>
      <c r="AB101" s="527">
        <f>AB91</f>
        <v>524</v>
      </c>
      <c r="AC101" s="527"/>
      <c r="AD101" s="307" t="s">
        <v>883</v>
      </c>
      <c r="AE101" s="414"/>
      <c r="AF101" s="414" t="s">
        <v>462</v>
      </c>
      <c r="AG101" s="529">
        <f>$AG$30</f>
        <v>100</v>
      </c>
      <c r="AH101" s="529"/>
      <c r="AI101" s="365" t="s">
        <v>883</v>
      </c>
      <c r="AJ101" s="49"/>
      <c r="AK101" s="412"/>
      <c r="AL101" s="52">
        <f t="shared" si="5"/>
        <v>624</v>
      </c>
      <c r="AM101" s="53"/>
    </row>
    <row r="102" spans="1:39" ht="16.5" customHeight="1">
      <c r="A102" s="14">
        <v>72</v>
      </c>
      <c r="B102" s="15">
        <v>3643</v>
      </c>
      <c r="C102" s="50" t="s">
        <v>951</v>
      </c>
      <c r="D102" s="565"/>
      <c r="E102" s="441"/>
      <c r="F102" s="57"/>
      <c r="G102" s="283"/>
      <c r="H102" s="11"/>
      <c r="I102" s="400"/>
      <c r="J102" s="401"/>
      <c r="K102" s="419"/>
      <c r="L102" s="420"/>
      <c r="M102" s="10"/>
      <c r="N102" s="283"/>
      <c r="O102" s="432"/>
      <c r="P102" s="283"/>
      <c r="Q102" s="283"/>
      <c r="R102" s="432"/>
      <c r="S102" s="283"/>
      <c r="T102" s="283"/>
      <c r="U102" s="284"/>
      <c r="V102" s="364" t="s">
        <v>358</v>
      </c>
      <c r="W102" s="25"/>
      <c r="X102" s="25"/>
      <c r="Y102" s="25"/>
      <c r="Z102" s="25"/>
      <c r="AA102" s="25"/>
      <c r="AB102" s="527">
        <f>AB92</f>
        <v>542</v>
      </c>
      <c r="AC102" s="527"/>
      <c r="AD102" s="307" t="s">
        <v>883</v>
      </c>
      <c r="AE102" s="414"/>
      <c r="AF102" s="414" t="s">
        <v>462</v>
      </c>
      <c r="AG102" s="529">
        <f>$AG$30</f>
        <v>100</v>
      </c>
      <c r="AH102" s="529"/>
      <c r="AI102" s="365" t="s">
        <v>883</v>
      </c>
      <c r="AJ102" s="49"/>
      <c r="AK102" s="412"/>
      <c r="AL102" s="52">
        <f t="shared" si="5"/>
        <v>642</v>
      </c>
      <c r="AM102" s="53"/>
    </row>
    <row r="103" spans="1:39" ht="16.5" customHeight="1">
      <c r="A103" s="14">
        <v>72</v>
      </c>
      <c r="B103" s="15">
        <v>3644</v>
      </c>
      <c r="C103" s="50" t="s">
        <v>952</v>
      </c>
      <c r="D103" s="565"/>
      <c r="E103" s="441"/>
      <c r="F103" s="57"/>
      <c r="G103" s="283"/>
      <c r="H103" s="11"/>
      <c r="I103" s="400"/>
      <c r="J103" s="401"/>
      <c r="K103" s="419"/>
      <c r="L103" s="420"/>
      <c r="M103" s="10"/>
      <c r="N103" s="283"/>
      <c r="O103" s="432"/>
      <c r="P103" s="283"/>
      <c r="Q103" s="283"/>
      <c r="R103" s="432"/>
      <c r="S103" s="283"/>
      <c r="T103" s="283"/>
      <c r="U103" s="284"/>
      <c r="V103" s="364" t="s">
        <v>360</v>
      </c>
      <c r="W103" s="25"/>
      <c r="X103" s="25"/>
      <c r="Y103" s="25"/>
      <c r="Z103" s="25"/>
      <c r="AA103" s="25"/>
      <c r="AB103" s="527">
        <f>AB93</f>
        <v>560</v>
      </c>
      <c r="AC103" s="527"/>
      <c r="AD103" s="307" t="s">
        <v>883</v>
      </c>
      <c r="AE103" s="414"/>
      <c r="AF103" s="414" t="s">
        <v>462</v>
      </c>
      <c r="AG103" s="529">
        <f>$AG$30</f>
        <v>100</v>
      </c>
      <c r="AH103" s="529"/>
      <c r="AI103" s="365" t="s">
        <v>883</v>
      </c>
      <c r="AJ103" s="49"/>
      <c r="AK103" s="412"/>
      <c r="AL103" s="52">
        <f t="shared" si="5"/>
        <v>660</v>
      </c>
      <c r="AM103" s="53"/>
    </row>
    <row r="104" spans="1:39" ht="16.5" customHeight="1">
      <c r="A104" s="14">
        <v>72</v>
      </c>
      <c r="B104" s="15">
        <v>3645</v>
      </c>
      <c r="C104" s="50" t="s">
        <v>953</v>
      </c>
      <c r="D104" s="566"/>
      <c r="E104" s="441"/>
      <c r="F104" s="57"/>
      <c r="G104" s="283"/>
      <c r="H104" s="11"/>
      <c r="I104" s="400"/>
      <c r="J104" s="401"/>
      <c r="K104" s="413"/>
      <c r="L104" s="439"/>
      <c r="M104" s="305"/>
      <c r="N104" s="25"/>
      <c r="O104" s="435"/>
      <c r="P104" s="25"/>
      <c r="Q104" s="25"/>
      <c r="R104" s="435"/>
      <c r="S104" s="25"/>
      <c r="T104" s="25"/>
      <c r="U104" s="54"/>
      <c r="V104" s="364" t="s">
        <v>362</v>
      </c>
      <c r="W104" s="25"/>
      <c r="X104" s="25"/>
      <c r="Y104" s="25"/>
      <c r="Z104" s="25"/>
      <c r="AA104" s="25"/>
      <c r="AB104" s="527">
        <f>AB94</f>
        <v>579</v>
      </c>
      <c r="AC104" s="527"/>
      <c r="AD104" s="307" t="s">
        <v>883</v>
      </c>
      <c r="AE104" s="414"/>
      <c r="AF104" s="414" t="s">
        <v>462</v>
      </c>
      <c r="AG104" s="529">
        <f>$AG$30</f>
        <v>100</v>
      </c>
      <c r="AH104" s="529"/>
      <c r="AI104" s="365" t="s">
        <v>883</v>
      </c>
      <c r="AJ104" s="49"/>
      <c r="AK104" s="412"/>
      <c r="AL104" s="58">
        <f t="shared" si="5"/>
        <v>679</v>
      </c>
      <c r="AM104" s="53"/>
    </row>
    <row r="105" spans="1:39" ht="16.5" customHeight="1">
      <c r="A105" s="14">
        <v>72</v>
      </c>
      <c r="B105" s="15">
        <v>3741</v>
      </c>
      <c r="C105" s="50" t="s">
        <v>476</v>
      </c>
      <c r="D105" s="371"/>
      <c r="E105" s="441"/>
      <c r="F105" s="419"/>
      <c r="G105" s="283"/>
      <c r="H105" s="11"/>
      <c r="I105" s="400"/>
      <c r="J105" s="401"/>
      <c r="K105" s="57" t="s">
        <v>1772</v>
      </c>
      <c r="L105" s="420"/>
      <c r="M105" s="10"/>
      <c r="N105" s="283"/>
      <c r="O105" s="432"/>
      <c r="P105" s="283"/>
      <c r="Q105" s="283"/>
      <c r="R105" s="432"/>
      <c r="S105" s="283"/>
      <c r="T105" s="283"/>
      <c r="U105" s="284"/>
      <c r="V105" s="364" t="s">
        <v>354</v>
      </c>
      <c r="W105" s="25"/>
      <c r="X105" s="25"/>
      <c r="Y105" s="25"/>
      <c r="Z105" s="25"/>
      <c r="AA105" s="25"/>
      <c r="AB105" s="527">
        <f>AB90</f>
        <v>506</v>
      </c>
      <c r="AC105" s="527"/>
      <c r="AD105" s="307" t="s">
        <v>883</v>
      </c>
      <c r="AE105" s="414"/>
      <c r="AF105" s="414" t="s">
        <v>462</v>
      </c>
      <c r="AG105" s="529">
        <f>$AG$35</f>
        <v>150</v>
      </c>
      <c r="AH105" s="529"/>
      <c r="AI105" s="365" t="s">
        <v>883</v>
      </c>
      <c r="AJ105" s="49"/>
      <c r="AK105" s="412"/>
      <c r="AL105" s="52">
        <f>AB105+AG105</f>
        <v>656</v>
      </c>
      <c r="AM105" s="53"/>
    </row>
    <row r="106" spans="1:39" ht="16.5" customHeight="1">
      <c r="A106" s="14">
        <v>72</v>
      </c>
      <c r="B106" s="15">
        <v>3742</v>
      </c>
      <c r="C106" s="50" t="s">
        <v>477</v>
      </c>
      <c r="D106" s="371"/>
      <c r="E106" s="441"/>
      <c r="F106" s="419"/>
      <c r="G106" s="283"/>
      <c r="H106" s="11"/>
      <c r="I106" s="400"/>
      <c r="J106" s="401"/>
      <c r="K106" s="419"/>
      <c r="L106" s="420"/>
      <c r="M106" s="10"/>
      <c r="N106" s="283"/>
      <c r="O106" s="432"/>
      <c r="P106" s="283"/>
      <c r="Q106" s="283"/>
      <c r="R106" s="432"/>
      <c r="S106" s="283"/>
      <c r="T106" s="283"/>
      <c r="U106" s="284"/>
      <c r="V106" s="364" t="s">
        <v>356</v>
      </c>
      <c r="W106" s="25"/>
      <c r="X106" s="25"/>
      <c r="Y106" s="25"/>
      <c r="Z106" s="25"/>
      <c r="AA106" s="25"/>
      <c r="AB106" s="527">
        <f>AB91</f>
        <v>524</v>
      </c>
      <c r="AC106" s="527"/>
      <c r="AD106" s="307" t="s">
        <v>883</v>
      </c>
      <c r="AE106" s="414"/>
      <c r="AF106" s="414" t="s">
        <v>462</v>
      </c>
      <c r="AG106" s="529">
        <f>$AG$35</f>
        <v>150</v>
      </c>
      <c r="AH106" s="529"/>
      <c r="AI106" s="365" t="s">
        <v>883</v>
      </c>
      <c r="AJ106" s="49"/>
      <c r="AK106" s="412"/>
      <c r="AL106" s="52">
        <f>AB106+AG106</f>
        <v>674</v>
      </c>
      <c r="AM106" s="53"/>
    </row>
    <row r="107" spans="1:39" ht="16.5" customHeight="1">
      <c r="A107" s="14">
        <v>72</v>
      </c>
      <c r="B107" s="15">
        <v>3743</v>
      </c>
      <c r="C107" s="50" t="s">
        <v>478</v>
      </c>
      <c r="D107" s="371"/>
      <c r="E107" s="441"/>
      <c r="F107" s="57"/>
      <c r="G107" s="283"/>
      <c r="H107" s="11"/>
      <c r="I107" s="400"/>
      <c r="J107" s="401"/>
      <c r="K107" s="419"/>
      <c r="L107" s="420"/>
      <c r="M107" s="10"/>
      <c r="N107" s="283"/>
      <c r="O107" s="432"/>
      <c r="P107" s="283"/>
      <c r="Q107" s="283"/>
      <c r="R107" s="432"/>
      <c r="S107" s="283"/>
      <c r="T107" s="283"/>
      <c r="U107" s="284"/>
      <c r="V107" s="364" t="s">
        <v>358</v>
      </c>
      <c r="W107" s="25"/>
      <c r="X107" s="25"/>
      <c r="Y107" s="25"/>
      <c r="Z107" s="25"/>
      <c r="AA107" s="25"/>
      <c r="AB107" s="527">
        <f>AB92</f>
        <v>542</v>
      </c>
      <c r="AC107" s="527"/>
      <c r="AD107" s="307" t="s">
        <v>883</v>
      </c>
      <c r="AE107" s="414"/>
      <c r="AF107" s="414" t="s">
        <v>462</v>
      </c>
      <c r="AG107" s="529">
        <f>$AG$35</f>
        <v>150</v>
      </c>
      <c r="AH107" s="529"/>
      <c r="AI107" s="365" t="s">
        <v>883</v>
      </c>
      <c r="AJ107" s="49"/>
      <c r="AK107" s="412"/>
      <c r="AL107" s="52">
        <f>AB107+AG107</f>
        <v>692</v>
      </c>
      <c r="AM107" s="53"/>
    </row>
    <row r="108" spans="1:39" ht="16.5" customHeight="1">
      <c r="A108" s="14">
        <v>72</v>
      </c>
      <c r="B108" s="15">
        <v>3744</v>
      </c>
      <c r="C108" s="50" t="s">
        <v>479</v>
      </c>
      <c r="D108" s="371"/>
      <c r="E108" s="441"/>
      <c r="F108" s="57"/>
      <c r="G108" s="283"/>
      <c r="H108" s="11"/>
      <c r="I108" s="400"/>
      <c r="J108" s="401"/>
      <c r="K108" s="419"/>
      <c r="L108" s="420"/>
      <c r="M108" s="10"/>
      <c r="N108" s="283"/>
      <c r="O108" s="432"/>
      <c r="P108" s="283"/>
      <c r="Q108" s="283"/>
      <c r="R108" s="432"/>
      <c r="S108" s="283"/>
      <c r="T108" s="283"/>
      <c r="U108" s="284"/>
      <c r="V108" s="364" t="s">
        <v>360</v>
      </c>
      <c r="W108" s="25"/>
      <c r="X108" s="25"/>
      <c r="Y108" s="25"/>
      <c r="Z108" s="25"/>
      <c r="AA108" s="25"/>
      <c r="AB108" s="527">
        <f>AB93</f>
        <v>560</v>
      </c>
      <c r="AC108" s="527"/>
      <c r="AD108" s="307" t="s">
        <v>883</v>
      </c>
      <c r="AE108" s="414"/>
      <c r="AF108" s="414" t="s">
        <v>462</v>
      </c>
      <c r="AG108" s="529">
        <f>$AG$35</f>
        <v>150</v>
      </c>
      <c r="AH108" s="529"/>
      <c r="AI108" s="365" t="s">
        <v>883</v>
      </c>
      <c r="AJ108" s="49"/>
      <c r="AK108" s="412"/>
      <c r="AL108" s="52">
        <f>AB108+AG108</f>
        <v>710</v>
      </c>
      <c r="AM108" s="53"/>
    </row>
    <row r="109" spans="1:39" ht="16.5" customHeight="1">
      <c r="A109" s="14">
        <v>72</v>
      </c>
      <c r="B109" s="15">
        <v>3745</v>
      </c>
      <c r="C109" s="50" t="s">
        <v>480</v>
      </c>
      <c r="D109" s="317"/>
      <c r="E109" s="442"/>
      <c r="F109" s="44"/>
      <c r="G109" s="25"/>
      <c r="H109" s="59"/>
      <c r="I109" s="60"/>
      <c r="J109" s="34"/>
      <c r="K109" s="413"/>
      <c r="L109" s="439"/>
      <c r="M109" s="305"/>
      <c r="N109" s="25"/>
      <c r="O109" s="435"/>
      <c r="P109" s="25"/>
      <c r="Q109" s="25"/>
      <c r="R109" s="435"/>
      <c r="S109" s="25"/>
      <c r="T109" s="25"/>
      <c r="U109" s="54"/>
      <c r="V109" s="364" t="s">
        <v>362</v>
      </c>
      <c r="W109" s="25"/>
      <c r="X109" s="25"/>
      <c r="Y109" s="25"/>
      <c r="Z109" s="25"/>
      <c r="AA109" s="25"/>
      <c r="AB109" s="527">
        <f>AB94</f>
        <v>579</v>
      </c>
      <c r="AC109" s="527"/>
      <c r="AD109" s="307" t="s">
        <v>883</v>
      </c>
      <c r="AE109" s="414"/>
      <c r="AF109" s="414" t="s">
        <v>462</v>
      </c>
      <c r="AG109" s="529">
        <f>$AG$35</f>
        <v>150</v>
      </c>
      <c r="AH109" s="529"/>
      <c r="AI109" s="365" t="s">
        <v>883</v>
      </c>
      <c r="AJ109" s="49"/>
      <c r="AK109" s="412"/>
      <c r="AL109" s="58">
        <f>AB109+AG109</f>
        <v>729</v>
      </c>
      <c r="AM109" s="61"/>
    </row>
    <row r="110" spans="1:40" ht="16.5" customHeight="1">
      <c r="A110" s="14">
        <v>72</v>
      </c>
      <c r="B110" s="14">
        <v>5301</v>
      </c>
      <c r="C110" s="16" t="s">
        <v>955</v>
      </c>
      <c r="D110" s="364"/>
      <c r="E110" s="283" t="s">
        <v>481</v>
      </c>
      <c r="F110" s="283"/>
      <c r="G110" s="283"/>
      <c r="H110" s="283"/>
      <c r="I110" s="10"/>
      <c r="J110" s="10"/>
      <c r="K110" s="307"/>
      <c r="L110" s="307"/>
      <c r="M110" s="307"/>
      <c r="N110" s="307"/>
      <c r="O110" s="307"/>
      <c r="P110" s="307"/>
      <c r="Q110" s="307"/>
      <c r="R110" s="307"/>
      <c r="S110" s="307"/>
      <c r="T110" s="307"/>
      <c r="U110" s="307"/>
      <c r="V110" s="307"/>
      <c r="W110" s="307"/>
      <c r="X110" s="307"/>
      <c r="Y110" s="307"/>
      <c r="Z110" s="307"/>
      <c r="AA110" s="307"/>
      <c r="AB110" s="40"/>
      <c r="AC110" s="40"/>
      <c r="AD110" s="529">
        <v>50</v>
      </c>
      <c r="AE110" s="529"/>
      <c r="AF110" s="353"/>
      <c r="AG110" s="307" t="s">
        <v>954</v>
      </c>
      <c r="AH110" s="307"/>
      <c r="AI110" s="307"/>
      <c r="AJ110" s="51"/>
      <c r="AK110" s="27"/>
      <c r="AL110" s="52">
        <f aca="true" t="shared" si="6" ref="AL110:AL117">AD110</f>
        <v>50</v>
      </c>
      <c r="AM110" s="29" t="s">
        <v>1921</v>
      </c>
      <c r="AN110" s="420"/>
    </row>
    <row r="111" spans="1:40" ht="16.5" customHeight="1">
      <c r="A111" s="14">
        <v>72</v>
      </c>
      <c r="B111" s="14">
        <v>5050</v>
      </c>
      <c r="C111" s="63" t="s">
        <v>363</v>
      </c>
      <c r="D111" s="364"/>
      <c r="E111" s="365" t="s">
        <v>1133</v>
      </c>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40"/>
      <c r="AC111" s="40"/>
      <c r="AD111" s="529">
        <v>27</v>
      </c>
      <c r="AE111" s="529"/>
      <c r="AF111" s="353"/>
      <c r="AG111" s="307" t="s">
        <v>954</v>
      </c>
      <c r="AH111" s="365"/>
      <c r="AI111" s="365"/>
      <c r="AJ111" s="64"/>
      <c r="AK111" s="55"/>
      <c r="AL111" s="52">
        <f t="shared" si="6"/>
        <v>27</v>
      </c>
      <c r="AM111" s="23"/>
      <c r="AN111" s="420"/>
    </row>
    <row r="112" spans="1:40" ht="16.5" customHeight="1">
      <c r="A112" s="14">
        <v>72</v>
      </c>
      <c r="B112" s="14">
        <v>6109</v>
      </c>
      <c r="C112" s="63" t="s">
        <v>1487</v>
      </c>
      <c r="D112" s="364"/>
      <c r="E112" s="365" t="s">
        <v>2144</v>
      </c>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40"/>
      <c r="AC112" s="40"/>
      <c r="AD112" s="529">
        <v>60</v>
      </c>
      <c r="AE112" s="529"/>
      <c r="AF112" s="40"/>
      <c r="AG112" s="307" t="s">
        <v>954</v>
      </c>
      <c r="AH112" s="365"/>
      <c r="AI112" s="365"/>
      <c r="AJ112" s="64"/>
      <c r="AK112" s="365"/>
      <c r="AL112" s="58">
        <f t="shared" si="6"/>
        <v>60</v>
      </c>
      <c r="AM112" s="23"/>
      <c r="AN112" s="420"/>
    </row>
    <row r="113" spans="1:39" ht="16.5" customHeight="1">
      <c r="A113" s="14">
        <v>72</v>
      </c>
      <c r="B113" s="14">
        <v>5606</v>
      </c>
      <c r="C113" s="63" t="s">
        <v>1899</v>
      </c>
      <c r="D113" s="364"/>
      <c r="E113" s="365" t="s">
        <v>1383</v>
      </c>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529">
        <v>150</v>
      </c>
      <c r="AE113" s="529"/>
      <c r="AF113" s="40"/>
      <c r="AG113" s="307" t="s">
        <v>954</v>
      </c>
      <c r="AH113" s="414"/>
      <c r="AI113" s="414"/>
      <c r="AJ113" s="365"/>
      <c r="AK113" s="64"/>
      <c r="AL113" s="52">
        <f t="shared" si="6"/>
        <v>150</v>
      </c>
      <c r="AM113" s="194" t="s">
        <v>1956</v>
      </c>
    </row>
    <row r="114" spans="1:39" ht="16.5" customHeight="1">
      <c r="A114" s="14">
        <v>72</v>
      </c>
      <c r="B114" s="14">
        <v>5607</v>
      </c>
      <c r="C114" s="63" t="s">
        <v>1135</v>
      </c>
      <c r="D114" s="364"/>
      <c r="E114" s="365" t="s">
        <v>482</v>
      </c>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529">
        <v>150</v>
      </c>
      <c r="AE114" s="529"/>
      <c r="AF114" s="40"/>
      <c r="AG114" s="307" t="s">
        <v>954</v>
      </c>
      <c r="AH114" s="414"/>
      <c r="AI114" s="414"/>
      <c r="AJ114" s="365"/>
      <c r="AK114" s="64"/>
      <c r="AL114" s="58">
        <f t="shared" si="6"/>
        <v>150</v>
      </c>
      <c r="AM114" s="35"/>
    </row>
    <row r="115" spans="1:39" ht="16.5" customHeight="1">
      <c r="A115" s="14">
        <v>72</v>
      </c>
      <c r="B115" s="14">
        <v>5611</v>
      </c>
      <c r="C115" s="16" t="s">
        <v>331</v>
      </c>
      <c r="D115" s="43"/>
      <c r="E115" s="365" t="s">
        <v>330</v>
      </c>
      <c r="F115" s="300"/>
      <c r="G115" s="300"/>
      <c r="H115" s="300"/>
      <c r="I115" s="300"/>
      <c r="J115" s="300"/>
      <c r="K115" s="300"/>
      <c r="L115" s="300"/>
      <c r="M115" s="300"/>
      <c r="N115" s="300"/>
      <c r="O115" s="300"/>
      <c r="P115" s="300"/>
      <c r="Q115" s="300"/>
      <c r="R115" s="300"/>
      <c r="S115" s="300"/>
      <c r="T115" s="300"/>
      <c r="U115" s="300"/>
      <c r="V115" s="365"/>
      <c r="W115" s="365"/>
      <c r="X115" s="365"/>
      <c r="Y115" s="365"/>
      <c r="Z115" s="365"/>
      <c r="AA115" s="365"/>
      <c r="AB115" s="365"/>
      <c r="AC115" s="365"/>
      <c r="AD115" s="529">
        <v>94</v>
      </c>
      <c r="AE115" s="529"/>
      <c r="AF115" s="40"/>
      <c r="AG115" s="307" t="s">
        <v>1289</v>
      </c>
      <c r="AH115" s="414"/>
      <c r="AI115" s="414"/>
      <c r="AJ115" s="365"/>
      <c r="AK115" s="64"/>
      <c r="AL115" s="58">
        <f>-AD115</f>
        <v>-94</v>
      </c>
      <c r="AM115" s="122" t="s">
        <v>1921</v>
      </c>
    </row>
    <row r="116" spans="1:40" ht="16.5" customHeight="1">
      <c r="A116" s="14">
        <v>72</v>
      </c>
      <c r="B116" s="14">
        <v>6101</v>
      </c>
      <c r="C116" s="63" t="s">
        <v>1348</v>
      </c>
      <c r="D116" s="567" t="s">
        <v>453</v>
      </c>
      <c r="E116" s="568"/>
      <c r="F116" s="568"/>
      <c r="G116" s="568"/>
      <c r="H116" s="568"/>
      <c r="I116" s="568"/>
      <c r="J116" s="568"/>
      <c r="K116" s="568"/>
      <c r="L116" s="569"/>
      <c r="M116" s="306" t="s">
        <v>435</v>
      </c>
      <c r="N116" s="365"/>
      <c r="O116" s="365"/>
      <c r="P116" s="365"/>
      <c r="Q116" s="365"/>
      <c r="R116" s="365"/>
      <c r="S116" s="365"/>
      <c r="T116" s="365"/>
      <c r="U116" s="365"/>
      <c r="V116" s="365"/>
      <c r="W116" s="365"/>
      <c r="X116" s="365"/>
      <c r="Y116" s="365"/>
      <c r="Z116" s="365"/>
      <c r="AA116" s="365"/>
      <c r="AB116" s="40"/>
      <c r="AC116" s="40"/>
      <c r="AD116" s="529">
        <v>12</v>
      </c>
      <c r="AE116" s="529"/>
      <c r="AF116" s="40"/>
      <c r="AG116" s="307" t="s">
        <v>954</v>
      </c>
      <c r="AH116" s="365"/>
      <c r="AI116" s="365"/>
      <c r="AJ116" s="64"/>
      <c r="AK116" s="365"/>
      <c r="AL116" s="58">
        <f t="shared" si="6"/>
        <v>12</v>
      </c>
      <c r="AM116" s="23" t="s">
        <v>352</v>
      </c>
      <c r="AN116" s="420"/>
    </row>
    <row r="117" spans="1:40" ht="16.5" customHeight="1">
      <c r="A117" s="14">
        <v>72</v>
      </c>
      <c r="B117" s="14">
        <v>6102</v>
      </c>
      <c r="C117" s="63" t="s">
        <v>1347</v>
      </c>
      <c r="D117" s="310"/>
      <c r="E117" s="32"/>
      <c r="F117" s="36"/>
      <c r="G117" s="36"/>
      <c r="H117" s="36"/>
      <c r="I117" s="305"/>
      <c r="J117" s="305"/>
      <c r="K117" s="305"/>
      <c r="L117" s="26"/>
      <c r="M117" s="306" t="s">
        <v>436</v>
      </c>
      <c r="N117" s="365"/>
      <c r="O117" s="365"/>
      <c r="P117" s="365"/>
      <c r="Q117" s="365"/>
      <c r="R117" s="365"/>
      <c r="S117" s="365"/>
      <c r="T117" s="365"/>
      <c r="U117" s="365"/>
      <c r="V117" s="365"/>
      <c r="W117" s="365"/>
      <c r="X117" s="365"/>
      <c r="Y117" s="365"/>
      <c r="Z117" s="365"/>
      <c r="AA117" s="365"/>
      <c r="AB117" s="40"/>
      <c r="AC117" s="40"/>
      <c r="AD117" s="529">
        <v>6</v>
      </c>
      <c r="AE117" s="529"/>
      <c r="AF117" s="40"/>
      <c r="AG117" s="307" t="s">
        <v>954</v>
      </c>
      <c r="AH117" s="365"/>
      <c r="AI117" s="365"/>
      <c r="AJ117" s="64"/>
      <c r="AK117" s="365"/>
      <c r="AL117" s="58">
        <f t="shared" si="6"/>
        <v>6</v>
      </c>
      <c r="AM117" s="61"/>
      <c r="AN117" s="420"/>
    </row>
    <row r="118" spans="1:40" ht="16.5" customHeight="1">
      <c r="A118" s="14">
        <v>72</v>
      </c>
      <c r="B118" s="14">
        <v>6103</v>
      </c>
      <c r="C118" s="63" t="s">
        <v>2305</v>
      </c>
      <c r="D118" s="20" t="s">
        <v>1783</v>
      </c>
      <c r="E118" s="2"/>
      <c r="F118" s="2"/>
      <c r="G118" s="2"/>
      <c r="H118" s="2"/>
      <c r="I118" s="2"/>
      <c r="J118" s="2"/>
      <c r="K118" s="2"/>
      <c r="L118" s="19"/>
      <c r="M118" s="306" t="s">
        <v>1780</v>
      </c>
      <c r="N118" s="99"/>
      <c r="O118" s="99"/>
      <c r="P118" s="365"/>
      <c r="Q118" s="365"/>
      <c r="R118" s="365"/>
      <c r="S118" s="365"/>
      <c r="T118" s="365"/>
      <c r="U118" s="365"/>
      <c r="V118" s="365"/>
      <c r="W118" s="13"/>
      <c r="X118" s="2"/>
      <c r="Y118" s="2"/>
      <c r="Z118" s="365"/>
      <c r="AA118" s="365"/>
      <c r="AB118" s="365"/>
      <c r="AC118" s="365"/>
      <c r="AD118" s="365"/>
      <c r="AE118" s="131" t="s">
        <v>1008</v>
      </c>
      <c r="AF118" s="21" t="s">
        <v>483</v>
      </c>
      <c r="AG118" s="21"/>
      <c r="AH118" s="21"/>
      <c r="AI118" s="2" t="s">
        <v>2301</v>
      </c>
      <c r="AJ118" s="64"/>
      <c r="AK118" s="365"/>
      <c r="AL118" s="58"/>
      <c r="AM118" s="29" t="s">
        <v>1957</v>
      </c>
      <c r="AN118" s="420"/>
    </row>
    <row r="119" spans="1:40" ht="16.5" customHeight="1">
      <c r="A119" s="14">
        <v>72</v>
      </c>
      <c r="B119" s="14">
        <v>6104</v>
      </c>
      <c r="C119" s="63" t="s">
        <v>2306</v>
      </c>
      <c r="D119" s="28"/>
      <c r="E119" s="10"/>
      <c r="F119" s="10"/>
      <c r="G119" s="10"/>
      <c r="H119" s="10"/>
      <c r="I119" s="10"/>
      <c r="J119" s="10"/>
      <c r="K119" s="10"/>
      <c r="L119" s="24"/>
      <c r="M119" s="306" t="s">
        <v>1781</v>
      </c>
      <c r="N119" s="99"/>
      <c r="O119" s="99"/>
      <c r="P119" s="365"/>
      <c r="Q119" s="365"/>
      <c r="R119" s="365"/>
      <c r="S119" s="365"/>
      <c r="T119" s="365"/>
      <c r="U119" s="365"/>
      <c r="V119" s="365"/>
      <c r="W119" s="353"/>
      <c r="X119" s="307"/>
      <c r="Y119" s="307"/>
      <c r="Z119" s="365"/>
      <c r="AA119" s="365"/>
      <c r="AB119" s="365"/>
      <c r="AC119" s="365"/>
      <c r="AD119" s="365"/>
      <c r="AE119" s="40" t="s">
        <v>1190</v>
      </c>
      <c r="AF119" s="40"/>
      <c r="AG119" s="539">
        <v>0.9</v>
      </c>
      <c r="AH119" s="540"/>
      <c r="AI119" s="307" t="s">
        <v>2301</v>
      </c>
      <c r="AJ119" s="64"/>
      <c r="AK119" s="365"/>
      <c r="AL119" s="58"/>
      <c r="AM119" s="418"/>
      <c r="AN119" s="420"/>
    </row>
    <row r="120" spans="1:40" ht="16.5" customHeight="1">
      <c r="A120" s="14">
        <v>72</v>
      </c>
      <c r="B120" s="14">
        <v>6105</v>
      </c>
      <c r="C120" s="63" t="s">
        <v>2307</v>
      </c>
      <c r="D120" s="304"/>
      <c r="E120" s="305"/>
      <c r="F120" s="305"/>
      <c r="G120" s="305"/>
      <c r="H120" s="305"/>
      <c r="I120" s="305"/>
      <c r="J120" s="305"/>
      <c r="K120" s="305"/>
      <c r="L120" s="26"/>
      <c r="M120" s="306" t="s">
        <v>1782</v>
      </c>
      <c r="N120" s="99"/>
      <c r="O120" s="99"/>
      <c r="P120" s="365"/>
      <c r="Q120" s="365"/>
      <c r="R120" s="365"/>
      <c r="S120" s="365"/>
      <c r="T120" s="365"/>
      <c r="U120" s="365"/>
      <c r="V120" s="365"/>
      <c r="W120" s="355"/>
      <c r="X120" s="305"/>
      <c r="Y120" s="305"/>
      <c r="Z120" s="365"/>
      <c r="AA120" s="365"/>
      <c r="AB120" s="365"/>
      <c r="AC120" s="365"/>
      <c r="AD120" s="365"/>
      <c r="AE120" s="40" t="s">
        <v>1190</v>
      </c>
      <c r="AF120" s="40"/>
      <c r="AG120" s="539">
        <v>0.8</v>
      </c>
      <c r="AH120" s="540"/>
      <c r="AI120" s="305" t="s">
        <v>2301</v>
      </c>
      <c r="AJ120" s="64"/>
      <c r="AK120" s="365"/>
      <c r="AL120" s="58"/>
      <c r="AM120" s="443"/>
      <c r="AN120" s="420"/>
    </row>
  </sheetData>
  <sheetProtection/>
  <mergeCells count="186">
    <mergeCell ref="AG119:AH119"/>
    <mergeCell ref="AG120:AH120"/>
    <mergeCell ref="AD116:AE116"/>
    <mergeCell ref="AD117:AE117"/>
    <mergeCell ref="AD112:AE112"/>
    <mergeCell ref="D116:L116"/>
    <mergeCell ref="AD115:AE115"/>
    <mergeCell ref="AD114:AE114"/>
    <mergeCell ref="AD111:AE111"/>
    <mergeCell ref="AD110:AE110"/>
    <mergeCell ref="AD113:AE113"/>
    <mergeCell ref="AB104:AC104"/>
    <mergeCell ref="AB107:AC107"/>
    <mergeCell ref="AG107:AH107"/>
    <mergeCell ref="AB106:AC106"/>
    <mergeCell ref="AG106:AH106"/>
    <mergeCell ref="AG98:AH98"/>
    <mergeCell ref="AB95:AC95"/>
    <mergeCell ref="AB96:AC96"/>
    <mergeCell ref="AG96:AH96"/>
    <mergeCell ref="AB97:AC97"/>
    <mergeCell ref="AG95:AH95"/>
    <mergeCell ref="AB108:AC108"/>
    <mergeCell ref="AG108:AH108"/>
    <mergeCell ref="AB109:AC109"/>
    <mergeCell ref="AG109:AH109"/>
    <mergeCell ref="AB105:AC105"/>
    <mergeCell ref="AG105:AH105"/>
    <mergeCell ref="D75:D104"/>
    <mergeCell ref="AB102:AC102"/>
    <mergeCell ref="AG102:AH102"/>
    <mergeCell ref="AB103:AC103"/>
    <mergeCell ref="AG103:AH103"/>
    <mergeCell ref="AG100:AH100"/>
    <mergeCell ref="AB101:AC101"/>
    <mergeCell ref="AG101:AH101"/>
    <mergeCell ref="AB99:AC99"/>
    <mergeCell ref="AG99:AH99"/>
    <mergeCell ref="AG104:AH104"/>
    <mergeCell ref="AB81:AC81"/>
    <mergeCell ref="AB82:AC82"/>
    <mergeCell ref="AB79:AC79"/>
    <mergeCell ref="AH79:AI79"/>
    <mergeCell ref="AB84:AC84"/>
    <mergeCell ref="AB85:AC85"/>
    <mergeCell ref="AB100:AC100"/>
    <mergeCell ref="AG97:AH97"/>
    <mergeCell ref="AB98:AC98"/>
    <mergeCell ref="AB69:AC69"/>
    <mergeCell ref="AG69:AH69"/>
    <mergeCell ref="AH76:AI76"/>
    <mergeCell ref="AB73:AC73"/>
    <mergeCell ref="AG73:AH73"/>
    <mergeCell ref="AB74:AC74"/>
    <mergeCell ref="AB94:AC94"/>
    <mergeCell ref="AB86:AC86"/>
    <mergeCell ref="AB87:AC87"/>
    <mergeCell ref="AB88:AC88"/>
    <mergeCell ref="AB89:AC89"/>
    <mergeCell ref="AB90:AC90"/>
    <mergeCell ref="AB91:AC91"/>
    <mergeCell ref="AB92:AC92"/>
    <mergeCell ref="AB93:AC93"/>
    <mergeCell ref="AB83:AC83"/>
    <mergeCell ref="AB78:AC78"/>
    <mergeCell ref="AH78:AI78"/>
    <mergeCell ref="AG74:AH74"/>
    <mergeCell ref="AB75:AC75"/>
    <mergeCell ref="AH75:AI75"/>
    <mergeCell ref="AB77:AC77"/>
    <mergeCell ref="AH77:AI77"/>
    <mergeCell ref="AB80:AC80"/>
    <mergeCell ref="AB59:AC59"/>
    <mergeCell ref="AB60:AC60"/>
    <mergeCell ref="AG60:AH60"/>
    <mergeCell ref="AB61:AC61"/>
    <mergeCell ref="AG61:AH61"/>
    <mergeCell ref="AB62:AC62"/>
    <mergeCell ref="AB66:AC66"/>
    <mergeCell ref="AG66:AH66"/>
    <mergeCell ref="AB67:AC67"/>
    <mergeCell ref="AG67:AH67"/>
    <mergeCell ref="AB63:AC63"/>
    <mergeCell ref="AG63:AH63"/>
    <mergeCell ref="AB64:AC64"/>
    <mergeCell ref="AG64:AH64"/>
    <mergeCell ref="AB65:AC65"/>
    <mergeCell ref="AG65:AH65"/>
    <mergeCell ref="AG28:AH28"/>
    <mergeCell ref="AB29:AC29"/>
    <mergeCell ref="AG29:AH29"/>
    <mergeCell ref="AB30:AC30"/>
    <mergeCell ref="AG30:AH30"/>
    <mergeCell ref="AB37:AC37"/>
    <mergeCell ref="AG37:AH37"/>
    <mergeCell ref="AB34:AC34"/>
    <mergeCell ref="AG34:AH34"/>
    <mergeCell ref="AB32:AC32"/>
    <mergeCell ref="AG32:AH32"/>
    <mergeCell ref="AB33:AC33"/>
    <mergeCell ref="AG33:AH33"/>
    <mergeCell ref="AB35:AC35"/>
    <mergeCell ref="AG35:AH35"/>
    <mergeCell ref="AB36:AC36"/>
    <mergeCell ref="AG36:AH36"/>
    <mergeCell ref="AH5:AI5"/>
    <mergeCell ref="AH8:AI8"/>
    <mergeCell ref="AB9:AC9"/>
    <mergeCell ref="AH9:AI9"/>
    <mergeCell ref="AB8:AC8"/>
    <mergeCell ref="AB6:AC6"/>
    <mergeCell ref="AH6:AI6"/>
    <mergeCell ref="AB7:AC7"/>
    <mergeCell ref="AH7:AI7"/>
    <mergeCell ref="AG38:AH38"/>
    <mergeCell ref="AB39:AC39"/>
    <mergeCell ref="AB10:AC10"/>
    <mergeCell ref="AB11:AC11"/>
    <mergeCell ref="AB12:AC12"/>
    <mergeCell ref="AB13:AC13"/>
    <mergeCell ref="AB18:AC18"/>
    <mergeCell ref="AB19:AC19"/>
    <mergeCell ref="AB20:AC20"/>
    <mergeCell ref="AG27:AH27"/>
    <mergeCell ref="AB21:AC21"/>
    <mergeCell ref="AB14:AC14"/>
    <mergeCell ref="AB15:AC15"/>
    <mergeCell ref="AB16:AC16"/>
    <mergeCell ref="AB17:AC17"/>
    <mergeCell ref="AB31:AC31"/>
    <mergeCell ref="AG31:AH31"/>
    <mergeCell ref="AB22:AC22"/>
    <mergeCell ref="AB23:AC23"/>
    <mergeCell ref="AB24:AC24"/>
    <mergeCell ref="AB25:AC25"/>
    <mergeCell ref="AG25:AH25"/>
    <mergeCell ref="AB26:AC26"/>
    <mergeCell ref="AG26:AH26"/>
    <mergeCell ref="E40:E69"/>
    <mergeCell ref="D5:D34"/>
    <mergeCell ref="E5:E34"/>
    <mergeCell ref="AB76:AC76"/>
    <mergeCell ref="F61:J61"/>
    <mergeCell ref="F62:J62"/>
    <mergeCell ref="F25:J25"/>
    <mergeCell ref="F26:J26"/>
    <mergeCell ref="F27:J27"/>
    <mergeCell ref="F60:J60"/>
    <mergeCell ref="AB38:AC38"/>
    <mergeCell ref="AB5:AC5"/>
    <mergeCell ref="AB27:AC27"/>
    <mergeCell ref="AB28:AC28"/>
    <mergeCell ref="AB47:AC47"/>
    <mergeCell ref="AB48:AC48"/>
    <mergeCell ref="AB41:AC41"/>
    <mergeCell ref="AB40:AC40"/>
    <mergeCell ref="AB44:AC44"/>
    <mergeCell ref="AB43:AC43"/>
    <mergeCell ref="AB45:AC45"/>
    <mergeCell ref="AB46:AC46"/>
    <mergeCell ref="AB49:AC49"/>
    <mergeCell ref="AB50:AC50"/>
    <mergeCell ref="AG39:AH39"/>
    <mergeCell ref="AB70:AC70"/>
    <mergeCell ref="AG70:AH70"/>
    <mergeCell ref="AB71:AC71"/>
    <mergeCell ref="AG71:AH71"/>
    <mergeCell ref="AB72:AC72"/>
    <mergeCell ref="AG72:AH72"/>
    <mergeCell ref="AB42:AC42"/>
    <mergeCell ref="AH42:AI42"/>
    <mergeCell ref="AH41:AI41"/>
    <mergeCell ref="AH40:AI40"/>
    <mergeCell ref="AH43:AI43"/>
    <mergeCell ref="AH44:AI44"/>
    <mergeCell ref="AG62:AH62"/>
    <mergeCell ref="AB51:AC51"/>
    <mergeCell ref="AB52:AC52"/>
    <mergeCell ref="AB53:AC53"/>
    <mergeCell ref="AB54:AC54"/>
    <mergeCell ref="AB55:AC55"/>
    <mergeCell ref="AB56:AC56"/>
    <mergeCell ref="AB68:AC68"/>
    <mergeCell ref="AG68:AH68"/>
    <mergeCell ref="AB57:AC57"/>
    <mergeCell ref="AB58:AC58"/>
  </mergeCells>
  <printOptions horizontalCentered="1"/>
  <pageMargins left="0.3937007874015748" right="0.3937007874015748" top="0.7874015748031497" bottom="0.5905511811023623" header="0.5118110236220472" footer="0.31496062992125984"/>
  <pageSetup firstPageNumber="4" useFirstPageNumber="1" horizontalDpi="600" verticalDpi="600" orientation="portrait" paperSize="9" scale="63" r:id="rId1"/>
  <headerFooter alignWithMargins="0">
    <oddHeader>&amp;R&amp;9認知症対応型通所介護</oddHeader>
    <oddFooter>&amp;C&amp;14&amp;P</oddFooter>
  </headerFooter>
  <rowBreaks count="1" manualBreakCount="1">
    <brk id="74" max="38" man="1"/>
  </rowBreaks>
</worksheet>
</file>

<file path=xl/worksheets/sheet5.xml><?xml version="1.0" encoding="utf-8"?>
<worksheet xmlns="http://schemas.openxmlformats.org/spreadsheetml/2006/main" xmlns:r="http://schemas.openxmlformats.org/officeDocument/2006/relationships">
  <dimension ref="A1:AT10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8" width="2.375" style="410" customWidth="1"/>
    <col min="9" max="9" width="3.625" style="410" customWidth="1"/>
    <col min="10" max="17" width="2.375" style="410" customWidth="1"/>
    <col min="18" max="18" width="2.875" style="410" customWidth="1"/>
    <col min="19" max="19" width="2.375" style="410" customWidth="1"/>
    <col min="20" max="20" width="2.875" style="410" customWidth="1"/>
    <col min="21" max="21" width="2.75390625" style="410" customWidth="1"/>
    <col min="22" max="22" width="2.25390625" style="410" customWidth="1"/>
    <col min="23" max="27" width="2.375" style="410" customWidth="1"/>
    <col min="28" max="28" width="2.625" style="410" customWidth="1"/>
    <col min="29" max="33" width="2.375" style="410" customWidth="1"/>
    <col min="34" max="34" width="3.125" style="77" customWidth="1"/>
    <col min="35" max="35" width="2.375" style="77" customWidth="1"/>
    <col min="36" max="36" width="2.375" style="410" customWidth="1"/>
    <col min="37" max="37" width="2.875" style="77" customWidth="1"/>
    <col min="38" max="39" width="1.875" style="410" customWidth="1"/>
    <col min="40" max="40" width="1.37890625" style="410" customWidth="1"/>
    <col min="41" max="41" width="8.625" style="77" customWidth="1"/>
    <col min="42" max="42" width="8.625" style="410" customWidth="1"/>
    <col min="43" max="16384" width="9.00390625" style="410" customWidth="1"/>
  </cols>
  <sheetData>
    <row r="1" ht="17.25">
      <c r="B1" s="76" t="s">
        <v>1136</v>
      </c>
    </row>
    <row r="2" ht="5.25" customHeight="1"/>
    <row r="3" spans="1:42" ht="16.5" customHeight="1">
      <c r="A3" s="3" t="s">
        <v>345</v>
      </c>
      <c r="B3" s="411"/>
      <c r="C3" s="4" t="s">
        <v>346</v>
      </c>
      <c r="D3" s="438"/>
      <c r="E3" s="415"/>
      <c r="F3" s="415"/>
      <c r="G3" s="415"/>
      <c r="H3" s="415"/>
      <c r="I3" s="415"/>
      <c r="J3" s="415"/>
      <c r="K3" s="415"/>
      <c r="L3" s="415"/>
      <c r="M3" s="415"/>
      <c r="N3" s="415"/>
      <c r="O3" s="415"/>
      <c r="P3" s="415"/>
      <c r="Q3" s="415"/>
      <c r="R3" s="415"/>
      <c r="S3" s="5" t="s">
        <v>347</v>
      </c>
      <c r="T3" s="415"/>
      <c r="U3" s="415"/>
      <c r="V3" s="415"/>
      <c r="W3" s="415"/>
      <c r="X3" s="5"/>
      <c r="Y3" s="415"/>
      <c r="Z3" s="415"/>
      <c r="AA3" s="415"/>
      <c r="AB3" s="415"/>
      <c r="AC3" s="415"/>
      <c r="AD3" s="415"/>
      <c r="AE3" s="415"/>
      <c r="AF3" s="415"/>
      <c r="AG3" s="415"/>
      <c r="AH3" s="415"/>
      <c r="AI3" s="48"/>
      <c r="AJ3" s="48"/>
      <c r="AK3" s="415"/>
      <c r="AL3" s="415"/>
      <c r="AM3" s="415"/>
      <c r="AN3" s="415"/>
      <c r="AO3" s="6" t="s">
        <v>484</v>
      </c>
      <c r="AP3" s="6" t="s">
        <v>485</v>
      </c>
    </row>
    <row r="4" spans="1:42" ht="16.5" customHeight="1">
      <c r="A4" s="7" t="s">
        <v>348</v>
      </c>
      <c r="B4" s="8" t="s">
        <v>349</v>
      </c>
      <c r="C4" s="412"/>
      <c r="D4" s="413"/>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9"/>
      <c r="AJ4" s="49"/>
      <c r="AK4" s="439"/>
      <c r="AL4" s="439"/>
      <c r="AM4" s="439"/>
      <c r="AN4" s="439"/>
      <c r="AO4" s="9" t="s">
        <v>1248</v>
      </c>
      <c r="AP4" s="9" t="s">
        <v>1249</v>
      </c>
    </row>
    <row r="5" spans="1:46" ht="16.5" customHeight="1">
      <c r="A5" s="14">
        <v>72</v>
      </c>
      <c r="B5" s="15">
        <v>8401</v>
      </c>
      <c r="C5" s="50" t="s">
        <v>486</v>
      </c>
      <c r="D5" s="559" t="s">
        <v>350</v>
      </c>
      <c r="E5" s="566" t="s">
        <v>256</v>
      </c>
      <c r="F5" s="43" t="s">
        <v>351</v>
      </c>
      <c r="G5" s="21"/>
      <c r="H5" s="415"/>
      <c r="I5" s="21"/>
      <c r="J5" s="21"/>
      <c r="K5" s="283"/>
      <c r="L5" s="283"/>
      <c r="M5" s="283"/>
      <c r="N5" s="283"/>
      <c r="O5" s="283"/>
      <c r="P5" s="283"/>
      <c r="Q5" s="283"/>
      <c r="R5" s="284"/>
      <c r="S5" s="208"/>
      <c r="T5" s="70"/>
      <c r="U5" s="71"/>
      <c r="V5" s="364" t="s">
        <v>354</v>
      </c>
      <c r="W5" s="365"/>
      <c r="X5" s="365"/>
      <c r="Y5" s="365"/>
      <c r="Z5" s="365"/>
      <c r="AA5" s="365"/>
      <c r="AB5" s="527">
        <f>'認知通所介護'!AB5</f>
        <v>593</v>
      </c>
      <c r="AC5" s="527"/>
      <c r="AD5" s="38" t="s">
        <v>1249</v>
      </c>
      <c r="AE5" s="40"/>
      <c r="AF5" s="40" t="s">
        <v>461</v>
      </c>
      <c r="AG5" s="530">
        <v>0.7</v>
      </c>
      <c r="AH5" s="530"/>
      <c r="AI5" s="40" t="s">
        <v>461</v>
      </c>
      <c r="AJ5" s="530">
        <f>'認知通所介護'!AH5</f>
        <v>0.63</v>
      </c>
      <c r="AK5" s="530"/>
      <c r="AL5" s="414"/>
      <c r="AM5" s="414"/>
      <c r="AN5" s="437"/>
      <c r="AO5" s="52">
        <f>ROUND(ROUND(AB5*AG5,0)*AJ5,0)</f>
        <v>261</v>
      </c>
      <c r="AP5" s="23" t="s">
        <v>352</v>
      </c>
      <c r="AR5" s="11"/>
      <c r="AS5" s="377"/>
      <c r="AT5" s="377"/>
    </row>
    <row r="6" spans="1:42" ht="16.5" customHeight="1">
      <c r="A6" s="14">
        <v>72</v>
      </c>
      <c r="B6" s="15">
        <v>8402</v>
      </c>
      <c r="C6" s="50" t="s">
        <v>487</v>
      </c>
      <c r="D6" s="559"/>
      <c r="E6" s="573"/>
      <c r="F6" s="57"/>
      <c r="G6" s="11"/>
      <c r="H6" s="420"/>
      <c r="I6" s="400"/>
      <c r="J6" s="30"/>
      <c r="K6" s="283"/>
      <c r="L6" s="283"/>
      <c r="M6" s="283"/>
      <c r="N6" s="283"/>
      <c r="O6" s="283"/>
      <c r="P6" s="283"/>
      <c r="Q6" s="283"/>
      <c r="R6" s="284"/>
      <c r="S6" s="570" t="s">
        <v>488</v>
      </c>
      <c r="T6" s="571"/>
      <c r="U6" s="572"/>
      <c r="V6" s="364" t="s">
        <v>356</v>
      </c>
      <c r="W6" s="365"/>
      <c r="X6" s="365"/>
      <c r="Y6" s="365"/>
      <c r="Z6" s="365"/>
      <c r="AA6" s="365"/>
      <c r="AB6" s="527">
        <f>'認知通所介護'!AB6</f>
        <v>652</v>
      </c>
      <c r="AC6" s="527"/>
      <c r="AD6" s="38" t="s">
        <v>1249</v>
      </c>
      <c r="AE6" s="40"/>
      <c r="AF6" s="40" t="s">
        <v>461</v>
      </c>
      <c r="AG6" s="530">
        <f aca="true" t="shared" si="0" ref="AG6:AG42">$AG$5</f>
        <v>0.7</v>
      </c>
      <c r="AH6" s="530"/>
      <c r="AI6" s="40" t="s">
        <v>461</v>
      </c>
      <c r="AJ6" s="530">
        <f>$AJ$5</f>
        <v>0.63</v>
      </c>
      <c r="AK6" s="530"/>
      <c r="AL6" s="414"/>
      <c r="AM6" s="414"/>
      <c r="AN6" s="437"/>
      <c r="AO6" s="52">
        <f>ROUND(ROUND(AB6*AG6,0)*AJ6,0)</f>
        <v>287</v>
      </c>
      <c r="AP6" s="53"/>
    </row>
    <row r="7" spans="1:42" ht="16.5" customHeight="1">
      <c r="A7" s="14">
        <v>72</v>
      </c>
      <c r="B7" s="15">
        <v>8403</v>
      </c>
      <c r="C7" s="50" t="s">
        <v>489</v>
      </c>
      <c r="D7" s="559"/>
      <c r="E7" s="573"/>
      <c r="F7" s="57"/>
      <c r="G7" s="11"/>
      <c r="H7" s="420"/>
      <c r="I7" s="400"/>
      <c r="J7" s="30"/>
      <c r="K7" s="283"/>
      <c r="L7" s="283"/>
      <c r="M7" s="283"/>
      <c r="N7" s="283"/>
      <c r="O7" s="283"/>
      <c r="P7" s="283"/>
      <c r="Q7" s="283"/>
      <c r="R7" s="284"/>
      <c r="S7" s="570"/>
      <c r="T7" s="571"/>
      <c r="U7" s="572"/>
      <c r="V7" s="364" t="s">
        <v>358</v>
      </c>
      <c r="W7" s="365"/>
      <c r="X7" s="365"/>
      <c r="Y7" s="365"/>
      <c r="Z7" s="365"/>
      <c r="AA7" s="365"/>
      <c r="AB7" s="527">
        <f>'認知通所介護'!AB7</f>
        <v>712</v>
      </c>
      <c r="AC7" s="527"/>
      <c r="AD7" s="38" t="s">
        <v>1249</v>
      </c>
      <c r="AE7" s="40"/>
      <c r="AF7" s="40" t="s">
        <v>461</v>
      </c>
      <c r="AG7" s="530">
        <f t="shared" si="0"/>
        <v>0.7</v>
      </c>
      <c r="AH7" s="530"/>
      <c r="AI7" s="40" t="s">
        <v>461</v>
      </c>
      <c r="AJ7" s="530">
        <f>$AJ$5</f>
        <v>0.63</v>
      </c>
      <c r="AK7" s="530"/>
      <c r="AL7" s="414"/>
      <c r="AM7" s="414"/>
      <c r="AN7" s="437"/>
      <c r="AO7" s="52">
        <f>ROUND(ROUND(AB7*AG7,0)*AJ7,0)</f>
        <v>314</v>
      </c>
      <c r="AP7" s="53"/>
    </row>
    <row r="8" spans="1:42" ht="16.5" customHeight="1">
      <c r="A8" s="14">
        <v>72</v>
      </c>
      <c r="B8" s="15">
        <v>8404</v>
      </c>
      <c r="C8" s="50" t="s">
        <v>490</v>
      </c>
      <c r="D8" s="559"/>
      <c r="E8" s="573"/>
      <c r="F8" s="57"/>
      <c r="G8" s="11"/>
      <c r="H8" s="420"/>
      <c r="I8" s="400"/>
      <c r="J8" s="30"/>
      <c r="K8" s="283"/>
      <c r="L8" s="283"/>
      <c r="M8" s="283"/>
      <c r="N8" s="283"/>
      <c r="O8" s="283"/>
      <c r="P8" s="283"/>
      <c r="Q8" s="283"/>
      <c r="R8" s="284"/>
      <c r="S8" s="570"/>
      <c r="T8" s="571"/>
      <c r="U8" s="572"/>
      <c r="V8" s="364" t="s">
        <v>360</v>
      </c>
      <c r="W8" s="365"/>
      <c r="X8" s="365"/>
      <c r="Y8" s="365"/>
      <c r="Z8" s="365"/>
      <c r="AA8" s="365"/>
      <c r="AB8" s="527">
        <f>'認知通所介護'!AB8</f>
        <v>773</v>
      </c>
      <c r="AC8" s="527"/>
      <c r="AD8" s="38" t="s">
        <v>1249</v>
      </c>
      <c r="AE8" s="40"/>
      <c r="AF8" s="40" t="s">
        <v>461</v>
      </c>
      <c r="AG8" s="530">
        <f t="shared" si="0"/>
        <v>0.7</v>
      </c>
      <c r="AH8" s="530"/>
      <c r="AI8" s="40" t="s">
        <v>461</v>
      </c>
      <c r="AJ8" s="530">
        <f>$AJ$5</f>
        <v>0.63</v>
      </c>
      <c r="AK8" s="530"/>
      <c r="AL8" s="414"/>
      <c r="AM8" s="414"/>
      <c r="AN8" s="437"/>
      <c r="AO8" s="52">
        <f>ROUND(ROUND(AB8*AG8,0)*AJ8,0)</f>
        <v>341</v>
      </c>
      <c r="AP8" s="53"/>
    </row>
    <row r="9" spans="1:42" ht="16.5" customHeight="1">
      <c r="A9" s="14">
        <v>72</v>
      </c>
      <c r="B9" s="15">
        <v>8405</v>
      </c>
      <c r="C9" s="50" t="s">
        <v>491</v>
      </c>
      <c r="D9" s="559"/>
      <c r="E9" s="573"/>
      <c r="F9" s="44"/>
      <c r="G9" s="59"/>
      <c r="H9" s="439"/>
      <c r="I9" s="60"/>
      <c r="J9" s="32"/>
      <c r="K9" s="25"/>
      <c r="L9" s="25"/>
      <c r="M9" s="25"/>
      <c r="N9" s="25"/>
      <c r="O9" s="25"/>
      <c r="P9" s="25"/>
      <c r="Q9" s="25"/>
      <c r="R9" s="54"/>
      <c r="S9" s="570"/>
      <c r="T9" s="571"/>
      <c r="U9" s="572"/>
      <c r="V9" s="364" t="s">
        <v>362</v>
      </c>
      <c r="W9" s="365"/>
      <c r="X9" s="365"/>
      <c r="Y9" s="365"/>
      <c r="Z9" s="365"/>
      <c r="AA9" s="365"/>
      <c r="AB9" s="527">
        <f>'認知通所介護'!AB9</f>
        <v>832</v>
      </c>
      <c r="AC9" s="527"/>
      <c r="AD9" s="38" t="s">
        <v>1249</v>
      </c>
      <c r="AE9" s="40"/>
      <c r="AF9" s="40" t="s">
        <v>461</v>
      </c>
      <c r="AG9" s="530">
        <f t="shared" si="0"/>
        <v>0.7</v>
      </c>
      <c r="AH9" s="530"/>
      <c r="AI9" s="40" t="s">
        <v>461</v>
      </c>
      <c r="AJ9" s="530">
        <f>$AJ$5</f>
        <v>0.63</v>
      </c>
      <c r="AK9" s="530"/>
      <c r="AL9" s="414"/>
      <c r="AM9" s="414"/>
      <c r="AN9" s="437"/>
      <c r="AO9" s="52">
        <f>ROUND(ROUND(AB9*AG9,0)*AJ9,0)</f>
        <v>367</v>
      </c>
      <c r="AP9" s="53"/>
    </row>
    <row r="10" spans="1:42" ht="16.5" customHeight="1">
      <c r="A10" s="14">
        <v>72</v>
      </c>
      <c r="B10" s="15">
        <v>8411</v>
      </c>
      <c r="C10" s="50" t="s">
        <v>1137</v>
      </c>
      <c r="D10" s="559"/>
      <c r="E10" s="573"/>
      <c r="F10" s="57" t="s">
        <v>1775</v>
      </c>
      <c r="G10" s="283"/>
      <c r="H10" s="420"/>
      <c r="I10" s="283"/>
      <c r="J10" s="283"/>
      <c r="K10" s="283"/>
      <c r="L10" s="283"/>
      <c r="M10" s="283"/>
      <c r="N10" s="283"/>
      <c r="O10" s="283"/>
      <c r="P10" s="283"/>
      <c r="Q10" s="283"/>
      <c r="R10" s="284"/>
      <c r="S10" s="570"/>
      <c r="T10" s="571"/>
      <c r="U10" s="572"/>
      <c r="V10" s="364" t="s">
        <v>354</v>
      </c>
      <c r="W10" s="365"/>
      <c r="X10" s="365"/>
      <c r="Y10" s="365"/>
      <c r="Z10" s="365"/>
      <c r="AA10" s="365"/>
      <c r="AB10" s="527">
        <f>'認知通所介護'!AB10</f>
        <v>593</v>
      </c>
      <c r="AC10" s="527"/>
      <c r="AD10" s="307" t="s">
        <v>1249</v>
      </c>
      <c r="AE10" s="307"/>
      <c r="AF10" s="40" t="s">
        <v>461</v>
      </c>
      <c r="AG10" s="530">
        <f t="shared" si="0"/>
        <v>0.7</v>
      </c>
      <c r="AH10" s="530"/>
      <c r="AI10" s="313"/>
      <c r="AJ10" s="51"/>
      <c r="AK10" s="365"/>
      <c r="AL10" s="414"/>
      <c r="AM10" s="414"/>
      <c r="AN10" s="437"/>
      <c r="AO10" s="58">
        <f aca="true" t="shared" si="1" ref="AO10:AO24">ROUND(AB10*AG10,0)</f>
        <v>415</v>
      </c>
      <c r="AP10" s="53"/>
    </row>
    <row r="11" spans="1:44" ht="16.5" customHeight="1">
      <c r="A11" s="14">
        <v>72</v>
      </c>
      <c r="B11" s="15">
        <v>8412</v>
      </c>
      <c r="C11" s="50" t="s">
        <v>1138</v>
      </c>
      <c r="D11" s="559"/>
      <c r="E11" s="573"/>
      <c r="F11" s="57"/>
      <c r="G11" s="283"/>
      <c r="H11" s="420"/>
      <c r="I11" s="283"/>
      <c r="J11" s="283"/>
      <c r="K11" s="283"/>
      <c r="L11" s="283"/>
      <c r="M11" s="283"/>
      <c r="N11" s="283"/>
      <c r="O11" s="283"/>
      <c r="P11" s="283"/>
      <c r="Q11" s="283"/>
      <c r="R11" s="284"/>
      <c r="S11" s="570"/>
      <c r="T11" s="571"/>
      <c r="U11" s="572"/>
      <c r="V11" s="364" t="s">
        <v>356</v>
      </c>
      <c r="W11" s="365"/>
      <c r="X11" s="365"/>
      <c r="Y11" s="365"/>
      <c r="Z11" s="365"/>
      <c r="AA11" s="365"/>
      <c r="AB11" s="527">
        <f>'認知通所介護'!AB11</f>
        <v>652</v>
      </c>
      <c r="AC11" s="527"/>
      <c r="AD11" s="307" t="s">
        <v>1249</v>
      </c>
      <c r="AE11" s="307"/>
      <c r="AF11" s="40" t="s">
        <v>461</v>
      </c>
      <c r="AG11" s="530">
        <f t="shared" si="0"/>
        <v>0.7</v>
      </c>
      <c r="AH11" s="530"/>
      <c r="AI11" s="313"/>
      <c r="AJ11" s="51"/>
      <c r="AK11" s="365"/>
      <c r="AL11" s="414"/>
      <c r="AM11" s="414"/>
      <c r="AN11" s="437"/>
      <c r="AO11" s="58">
        <f t="shared" si="1"/>
        <v>456</v>
      </c>
      <c r="AP11" s="53"/>
      <c r="AQ11" s="67"/>
      <c r="AR11" s="68"/>
    </row>
    <row r="12" spans="1:42" ht="16.5" customHeight="1">
      <c r="A12" s="14">
        <v>72</v>
      </c>
      <c r="B12" s="15">
        <v>8413</v>
      </c>
      <c r="C12" s="50" t="s">
        <v>1139</v>
      </c>
      <c r="D12" s="559"/>
      <c r="E12" s="573"/>
      <c r="F12" s="57"/>
      <c r="G12" s="283"/>
      <c r="H12" s="420"/>
      <c r="I12" s="283"/>
      <c r="J12" s="283"/>
      <c r="K12" s="283"/>
      <c r="L12" s="283"/>
      <c r="M12" s="283"/>
      <c r="N12" s="283"/>
      <c r="O12" s="283"/>
      <c r="P12" s="283"/>
      <c r="Q12" s="283"/>
      <c r="R12" s="284"/>
      <c r="S12" s="65"/>
      <c r="T12" s="377"/>
      <c r="U12" s="66"/>
      <c r="V12" s="364" t="s">
        <v>358</v>
      </c>
      <c r="W12" s="365"/>
      <c r="X12" s="365"/>
      <c r="Y12" s="365"/>
      <c r="Z12" s="365"/>
      <c r="AA12" s="365"/>
      <c r="AB12" s="527">
        <f>'認知通所介護'!AB12</f>
        <v>712</v>
      </c>
      <c r="AC12" s="527"/>
      <c r="AD12" s="307" t="s">
        <v>1249</v>
      </c>
      <c r="AE12" s="307"/>
      <c r="AF12" s="40" t="s">
        <v>461</v>
      </c>
      <c r="AG12" s="530">
        <f t="shared" si="0"/>
        <v>0.7</v>
      </c>
      <c r="AH12" s="530"/>
      <c r="AI12" s="313"/>
      <c r="AJ12" s="51"/>
      <c r="AK12" s="365"/>
      <c r="AL12" s="414"/>
      <c r="AM12" s="414"/>
      <c r="AN12" s="437"/>
      <c r="AO12" s="58">
        <f t="shared" si="1"/>
        <v>498</v>
      </c>
      <c r="AP12" s="53"/>
    </row>
    <row r="13" spans="1:42" ht="16.5" customHeight="1">
      <c r="A13" s="14">
        <v>72</v>
      </c>
      <c r="B13" s="15">
        <v>8414</v>
      </c>
      <c r="C13" s="50" t="s">
        <v>1140</v>
      </c>
      <c r="D13" s="559"/>
      <c r="E13" s="573"/>
      <c r="F13" s="57"/>
      <c r="G13" s="283"/>
      <c r="H13" s="420"/>
      <c r="I13" s="283"/>
      <c r="J13" s="283"/>
      <c r="K13" s="283"/>
      <c r="L13" s="283"/>
      <c r="M13" s="283"/>
      <c r="N13" s="283"/>
      <c r="O13" s="283"/>
      <c r="P13" s="283"/>
      <c r="Q13" s="283"/>
      <c r="R13" s="284"/>
      <c r="S13" s="69"/>
      <c r="T13" s="70"/>
      <c r="U13" s="71"/>
      <c r="V13" s="364" t="s">
        <v>360</v>
      </c>
      <c r="W13" s="365"/>
      <c r="X13" s="365"/>
      <c r="Y13" s="365"/>
      <c r="Z13" s="365"/>
      <c r="AA13" s="365"/>
      <c r="AB13" s="527">
        <f>'認知通所介護'!AB13</f>
        <v>773</v>
      </c>
      <c r="AC13" s="527"/>
      <c r="AD13" s="307" t="s">
        <v>1249</v>
      </c>
      <c r="AE13" s="307"/>
      <c r="AF13" s="40" t="s">
        <v>461</v>
      </c>
      <c r="AG13" s="530">
        <f t="shared" si="0"/>
        <v>0.7</v>
      </c>
      <c r="AH13" s="530"/>
      <c r="AI13" s="313"/>
      <c r="AJ13" s="51"/>
      <c r="AK13" s="365"/>
      <c r="AL13" s="414"/>
      <c r="AM13" s="414"/>
      <c r="AN13" s="437"/>
      <c r="AO13" s="58">
        <f t="shared" si="1"/>
        <v>541</v>
      </c>
      <c r="AP13" s="53"/>
    </row>
    <row r="14" spans="1:42" ht="16.5" customHeight="1">
      <c r="A14" s="14">
        <v>72</v>
      </c>
      <c r="B14" s="15">
        <v>8415</v>
      </c>
      <c r="C14" s="50" t="s">
        <v>1141</v>
      </c>
      <c r="D14" s="559"/>
      <c r="E14" s="573"/>
      <c r="F14" s="44"/>
      <c r="G14" s="25"/>
      <c r="H14" s="439"/>
      <c r="I14" s="25"/>
      <c r="J14" s="25"/>
      <c r="K14" s="25"/>
      <c r="L14" s="25"/>
      <c r="M14" s="25"/>
      <c r="N14" s="25"/>
      <c r="O14" s="25"/>
      <c r="P14" s="25"/>
      <c r="Q14" s="25"/>
      <c r="R14" s="54"/>
      <c r="S14" s="69"/>
      <c r="T14" s="70"/>
      <c r="U14" s="71"/>
      <c r="V14" s="364" t="s">
        <v>362</v>
      </c>
      <c r="W14" s="365"/>
      <c r="X14" s="365"/>
      <c r="Y14" s="365"/>
      <c r="Z14" s="365"/>
      <c r="AA14" s="365"/>
      <c r="AB14" s="527">
        <f>'認知通所介護'!AB14</f>
        <v>832</v>
      </c>
      <c r="AC14" s="527"/>
      <c r="AD14" s="307" t="s">
        <v>1249</v>
      </c>
      <c r="AE14" s="307"/>
      <c r="AF14" s="40" t="s">
        <v>461</v>
      </c>
      <c r="AG14" s="530">
        <f t="shared" si="0"/>
        <v>0.7</v>
      </c>
      <c r="AH14" s="530"/>
      <c r="AI14" s="313"/>
      <c r="AJ14" s="51"/>
      <c r="AK14" s="365"/>
      <c r="AL14" s="414"/>
      <c r="AM14" s="414"/>
      <c r="AN14" s="437"/>
      <c r="AO14" s="58">
        <f t="shared" si="1"/>
        <v>582</v>
      </c>
      <c r="AP14" s="53"/>
    </row>
    <row r="15" spans="1:42" ht="16.5" customHeight="1">
      <c r="A15" s="14">
        <v>72</v>
      </c>
      <c r="B15" s="15">
        <v>8421</v>
      </c>
      <c r="C15" s="50" t="s">
        <v>1142</v>
      </c>
      <c r="D15" s="559"/>
      <c r="E15" s="573"/>
      <c r="F15" s="57" t="s">
        <v>1776</v>
      </c>
      <c r="G15" s="283"/>
      <c r="H15" s="420"/>
      <c r="I15" s="283"/>
      <c r="J15" s="283"/>
      <c r="K15" s="283"/>
      <c r="L15" s="283"/>
      <c r="M15" s="283"/>
      <c r="N15" s="283"/>
      <c r="O15" s="283"/>
      <c r="P15" s="283"/>
      <c r="Q15" s="283"/>
      <c r="R15" s="284"/>
      <c r="S15" s="69"/>
      <c r="T15" s="70"/>
      <c r="U15" s="71"/>
      <c r="V15" s="364" t="s">
        <v>354</v>
      </c>
      <c r="W15" s="365"/>
      <c r="X15" s="365"/>
      <c r="Y15" s="365"/>
      <c r="Z15" s="365"/>
      <c r="AA15" s="365"/>
      <c r="AB15" s="527">
        <f>'認知通所介護'!AB15</f>
        <v>910</v>
      </c>
      <c r="AC15" s="527"/>
      <c r="AD15" s="307" t="s">
        <v>1249</v>
      </c>
      <c r="AE15" s="307"/>
      <c r="AF15" s="40" t="s">
        <v>461</v>
      </c>
      <c r="AG15" s="530">
        <f t="shared" si="0"/>
        <v>0.7</v>
      </c>
      <c r="AH15" s="530"/>
      <c r="AI15" s="313"/>
      <c r="AJ15" s="51"/>
      <c r="AK15" s="365"/>
      <c r="AL15" s="414"/>
      <c r="AM15" s="414"/>
      <c r="AN15" s="437"/>
      <c r="AO15" s="58">
        <f t="shared" si="1"/>
        <v>637</v>
      </c>
      <c r="AP15" s="53"/>
    </row>
    <row r="16" spans="1:42" ht="16.5" customHeight="1">
      <c r="A16" s="14">
        <v>72</v>
      </c>
      <c r="B16" s="15">
        <v>8422</v>
      </c>
      <c r="C16" s="50" t="s">
        <v>1143</v>
      </c>
      <c r="D16" s="559"/>
      <c r="E16" s="573"/>
      <c r="F16" s="57"/>
      <c r="G16" s="283"/>
      <c r="H16" s="420"/>
      <c r="I16" s="283"/>
      <c r="J16" s="283"/>
      <c r="K16" s="283"/>
      <c r="L16" s="283"/>
      <c r="M16" s="283"/>
      <c r="N16" s="283"/>
      <c r="O16" s="283"/>
      <c r="P16" s="283"/>
      <c r="Q16" s="283"/>
      <c r="R16" s="284"/>
      <c r="S16" s="69"/>
      <c r="T16" s="70"/>
      <c r="U16" s="71"/>
      <c r="V16" s="364" t="s">
        <v>356</v>
      </c>
      <c r="W16" s="365"/>
      <c r="X16" s="365"/>
      <c r="Y16" s="365"/>
      <c r="Z16" s="365"/>
      <c r="AA16" s="365"/>
      <c r="AB16" s="527">
        <f>'認知通所介護'!AB16</f>
        <v>1007</v>
      </c>
      <c r="AC16" s="527"/>
      <c r="AD16" s="307" t="s">
        <v>1249</v>
      </c>
      <c r="AE16" s="307"/>
      <c r="AF16" s="40" t="s">
        <v>461</v>
      </c>
      <c r="AG16" s="530">
        <f t="shared" si="0"/>
        <v>0.7</v>
      </c>
      <c r="AH16" s="530"/>
      <c r="AI16" s="313"/>
      <c r="AJ16" s="51"/>
      <c r="AK16" s="365"/>
      <c r="AL16" s="414"/>
      <c r="AM16" s="414"/>
      <c r="AN16" s="437"/>
      <c r="AO16" s="58">
        <f t="shared" si="1"/>
        <v>705</v>
      </c>
      <c r="AP16" s="53"/>
    </row>
    <row r="17" spans="1:42" ht="16.5" customHeight="1">
      <c r="A17" s="14">
        <v>72</v>
      </c>
      <c r="B17" s="15">
        <v>8423</v>
      </c>
      <c r="C17" s="50" t="s">
        <v>1144</v>
      </c>
      <c r="D17" s="559"/>
      <c r="E17" s="573"/>
      <c r="F17" s="57"/>
      <c r="G17" s="283"/>
      <c r="H17" s="420"/>
      <c r="I17" s="283"/>
      <c r="J17" s="283"/>
      <c r="K17" s="283"/>
      <c r="L17" s="283"/>
      <c r="M17" s="283"/>
      <c r="N17" s="283"/>
      <c r="O17" s="283"/>
      <c r="P17" s="283"/>
      <c r="Q17" s="283"/>
      <c r="R17" s="284"/>
      <c r="S17" s="69"/>
      <c r="T17" s="70"/>
      <c r="U17" s="71"/>
      <c r="V17" s="364" t="s">
        <v>358</v>
      </c>
      <c r="W17" s="365"/>
      <c r="X17" s="365"/>
      <c r="Y17" s="365"/>
      <c r="Z17" s="365"/>
      <c r="AA17" s="365"/>
      <c r="AB17" s="527">
        <f>'認知通所介護'!AB17</f>
        <v>1104</v>
      </c>
      <c r="AC17" s="527"/>
      <c r="AD17" s="307" t="s">
        <v>1249</v>
      </c>
      <c r="AE17" s="307"/>
      <c r="AF17" s="40" t="s">
        <v>461</v>
      </c>
      <c r="AG17" s="530">
        <f t="shared" si="0"/>
        <v>0.7</v>
      </c>
      <c r="AH17" s="530"/>
      <c r="AI17" s="313"/>
      <c r="AJ17" s="51"/>
      <c r="AK17" s="365"/>
      <c r="AL17" s="414"/>
      <c r="AM17" s="414"/>
      <c r="AN17" s="437"/>
      <c r="AO17" s="58">
        <f t="shared" si="1"/>
        <v>773</v>
      </c>
      <c r="AP17" s="53"/>
    </row>
    <row r="18" spans="1:42" ht="16.5" customHeight="1">
      <c r="A18" s="14">
        <v>72</v>
      </c>
      <c r="B18" s="15">
        <v>8424</v>
      </c>
      <c r="C18" s="50" t="s">
        <v>1145</v>
      </c>
      <c r="D18" s="559"/>
      <c r="E18" s="573"/>
      <c r="F18" s="57"/>
      <c r="G18" s="283"/>
      <c r="H18" s="420"/>
      <c r="I18" s="283"/>
      <c r="J18" s="283"/>
      <c r="K18" s="283"/>
      <c r="L18" s="283"/>
      <c r="M18" s="283"/>
      <c r="N18" s="283"/>
      <c r="O18" s="283"/>
      <c r="P18" s="283"/>
      <c r="Q18" s="283"/>
      <c r="R18" s="284"/>
      <c r="S18" s="69"/>
      <c r="T18" s="70"/>
      <c r="U18" s="71"/>
      <c r="V18" s="364" t="s">
        <v>360</v>
      </c>
      <c r="W18" s="365"/>
      <c r="X18" s="365"/>
      <c r="Y18" s="365"/>
      <c r="Z18" s="365"/>
      <c r="AA18" s="365"/>
      <c r="AB18" s="527">
        <f>'認知通所介護'!AB18</f>
        <v>1201</v>
      </c>
      <c r="AC18" s="527"/>
      <c r="AD18" s="307" t="s">
        <v>1249</v>
      </c>
      <c r="AE18" s="307"/>
      <c r="AF18" s="40" t="s">
        <v>461</v>
      </c>
      <c r="AG18" s="530">
        <f t="shared" si="0"/>
        <v>0.7</v>
      </c>
      <c r="AH18" s="530"/>
      <c r="AI18" s="313"/>
      <c r="AJ18" s="51"/>
      <c r="AK18" s="365"/>
      <c r="AL18" s="414"/>
      <c r="AM18" s="414"/>
      <c r="AN18" s="437"/>
      <c r="AO18" s="58">
        <f t="shared" si="1"/>
        <v>841</v>
      </c>
      <c r="AP18" s="53"/>
    </row>
    <row r="19" spans="1:42" ht="16.5" customHeight="1">
      <c r="A19" s="14">
        <v>72</v>
      </c>
      <c r="B19" s="15">
        <v>8425</v>
      </c>
      <c r="C19" s="50" t="s">
        <v>1146</v>
      </c>
      <c r="D19" s="559"/>
      <c r="E19" s="573"/>
      <c r="F19" s="44"/>
      <c r="G19" s="25"/>
      <c r="H19" s="439"/>
      <c r="I19" s="25"/>
      <c r="J19" s="25"/>
      <c r="K19" s="25"/>
      <c r="L19" s="25"/>
      <c r="M19" s="25"/>
      <c r="N19" s="25"/>
      <c r="O19" s="25"/>
      <c r="P19" s="25"/>
      <c r="Q19" s="25"/>
      <c r="R19" s="54"/>
      <c r="S19" s="69"/>
      <c r="T19" s="70"/>
      <c r="U19" s="71"/>
      <c r="V19" s="364" t="s">
        <v>362</v>
      </c>
      <c r="W19" s="365"/>
      <c r="X19" s="365"/>
      <c r="Y19" s="365"/>
      <c r="Z19" s="365"/>
      <c r="AA19" s="365"/>
      <c r="AB19" s="527">
        <f>'認知通所介護'!AB19</f>
        <v>1299</v>
      </c>
      <c r="AC19" s="527"/>
      <c r="AD19" s="307" t="s">
        <v>1249</v>
      </c>
      <c r="AE19" s="307"/>
      <c r="AF19" s="40" t="s">
        <v>461</v>
      </c>
      <c r="AG19" s="530">
        <f t="shared" si="0"/>
        <v>0.7</v>
      </c>
      <c r="AH19" s="530"/>
      <c r="AI19" s="313"/>
      <c r="AJ19" s="51"/>
      <c r="AK19" s="365"/>
      <c r="AL19" s="414"/>
      <c r="AM19" s="414"/>
      <c r="AN19" s="437"/>
      <c r="AO19" s="58">
        <f t="shared" si="1"/>
        <v>909</v>
      </c>
      <c r="AP19" s="53"/>
    </row>
    <row r="20" spans="1:42" ht="16.5" customHeight="1">
      <c r="A20" s="14">
        <v>72</v>
      </c>
      <c r="B20" s="15">
        <v>8431</v>
      </c>
      <c r="C20" s="50" t="s">
        <v>1147</v>
      </c>
      <c r="D20" s="559"/>
      <c r="E20" s="573"/>
      <c r="F20" s="57" t="s">
        <v>1777</v>
      </c>
      <c r="G20" s="283"/>
      <c r="H20" s="11"/>
      <c r="I20" s="400"/>
      <c r="J20" s="30"/>
      <c r="K20" s="283"/>
      <c r="L20" s="283"/>
      <c r="M20" s="283"/>
      <c r="N20" s="283"/>
      <c r="O20" s="283"/>
      <c r="P20" s="283"/>
      <c r="Q20" s="283"/>
      <c r="R20" s="284"/>
      <c r="S20" s="69"/>
      <c r="T20" s="70"/>
      <c r="U20" s="71"/>
      <c r="V20" s="364" t="s">
        <v>354</v>
      </c>
      <c r="W20" s="365"/>
      <c r="X20" s="365"/>
      <c r="Y20" s="365"/>
      <c r="Z20" s="365"/>
      <c r="AA20" s="365"/>
      <c r="AB20" s="527">
        <f>'認知通所介護'!AB20</f>
        <v>1036</v>
      </c>
      <c r="AC20" s="527"/>
      <c r="AD20" s="307" t="s">
        <v>1249</v>
      </c>
      <c r="AE20" s="307"/>
      <c r="AF20" s="40" t="s">
        <v>461</v>
      </c>
      <c r="AG20" s="530">
        <f t="shared" si="0"/>
        <v>0.7</v>
      </c>
      <c r="AH20" s="530"/>
      <c r="AI20" s="313"/>
      <c r="AJ20" s="51"/>
      <c r="AK20" s="365"/>
      <c r="AL20" s="414"/>
      <c r="AM20" s="414"/>
      <c r="AN20" s="437"/>
      <c r="AO20" s="58">
        <f t="shared" si="1"/>
        <v>725</v>
      </c>
      <c r="AP20" s="53"/>
    </row>
    <row r="21" spans="1:42" ht="16.5" customHeight="1">
      <c r="A21" s="14">
        <v>72</v>
      </c>
      <c r="B21" s="15">
        <v>8432</v>
      </c>
      <c r="C21" s="50" t="s">
        <v>1148</v>
      </c>
      <c r="D21" s="559"/>
      <c r="E21" s="573"/>
      <c r="F21" s="57"/>
      <c r="G21" s="283"/>
      <c r="H21" s="11"/>
      <c r="I21" s="400"/>
      <c r="J21" s="30"/>
      <c r="K21" s="283"/>
      <c r="L21" s="283"/>
      <c r="M21" s="283"/>
      <c r="N21" s="283"/>
      <c r="O21" s="283"/>
      <c r="P21" s="283"/>
      <c r="Q21" s="283"/>
      <c r="R21" s="284"/>
      <c r="S21" s="69"/>
      <c r="T21" s="70"/>
      <c r="U21" s="71"/>
      <c r="V21" s="364" t="s">
        <v>356</v>
      </c>
      <c r="W21" s="365"/>
      <c r="X21" s="365"/>
      <c r="Y21" s="365"/>
      <c r="Z21" s="365"/>
      <c r="AA21" s="365"/>
      <c r="AB21" s="527">
        <f>'認知通所介護'!AB21</f>
        <v>1148</v>
      </c>
      <c r="AC21" s="527"/>
      <c r="AD21" s="307" t="s">
        <v>1249</v>
      </c>
      <c r="AE21" s="307"/>
      <c r="AF21" s="40" t="s">
        <v>461</v>
      </c>
      <c r="AG21" s="530">
        <f t="shared" si="0"/>
        <v>0.7</v>
      </c>
      <c r="AH21" s="530"/>
      <c r="AI21" s="313"/>
      <c r="AJ21" s="51"/>
      <c r="AK21" s="365"/>
      <c r="AL21" s="414"/>
      <c r="AM21" s="414"/>
      <c r="AN21" s="437"/>
      <c r="AO21" s="58">
        <f t="shared" si="1"/>
        <v>804</v>
      </c>
      <c r="AP21" s="53"/>
    </row>
    <row r="22" spans="1:42" ht="16.5" customHeight="1">
      <c r="A22" s="14">
        <v>72</v>
      </c>
      <c r="B22" s="15">
        <v>8433</v>
      </c>
      <c r="C22" s="50" t="s">
        <v>1149</v>
      </c>
      <c r="D22" s="559"/>
      <c r="E22" s="573"/>
      <c r="F22" s="57"/>
      <c r="G22" s="283"/>
      <c r="H22" s="11"/>
      <c r="I22" s="400"/>
      <c r="J22" s="30"/>
      <c r="K22" s="283"/>
      <c r="L22" s="283"/>
      <c r="M22" s="283"/>
      <c r="N22" s="283"/>
      <c r="O22" s="283"/>
      <c r="P22" s="283"/>
      <c r="Q22" s="283"/>
      <c r="R22" s="284"/>
      <c r="S22" s="69"/>
      <c r="T22" s="70"/>
      <c r="U22" s="71"/>
      <c r="V22" s="364" t="s">
        <v>358</v>
      </c>
      <c r="W22" s="365"/>
      <c r="X22" s="365"/>
      <c r="Y22" s="365"/>
      <c r="Z22" s="365"/>
      <c r="AA22" s="365"/>
      <c r="AB22" s="527">
        <f>'認知通所介護'!AB22</f>
        <v>1261</v>
      </c>
      <c r="AC22" s="527"/>
      <c r="AD22" s="307" t="s">
        <v>1249</v>
      </c>
      <c r="AE22" s="307"/>
      <c r="AF22" s="40" t="s">
        <v>461</v>
      </c>
      <c r="AG22" s="530">
        <f t="shared" si="0"/>
        <v>0.7</v>
      </c>
      <c r="AH22" s="530"/>
      <c r="AI22" s="313"/>
      <c r="AJ22" s="51"/>
      <c r="AK22" s="365"/>
      <c r="AL22" s="414"/>
      <c r="AM22" s="414"/>
      <c r="AN22" s="437"/>
      <c r="AO22" s="58">
        <f t="shared" si="1"/>
        <v>883</v>
      </c>
      <c r="AP22" s="53"/>
    </row>
    <row r="23" spans="1:42" ht="16.5" customHeight="1">
      <c r="A23" s="14">
        <v>72</v>
      </c>
      <c r="B23" s="15">
        <v>8434</v>
      </c>
      <c r="C23" s="50" t="s">
        <v>1150</v>
      </c>
      <c r="D23" s="559"/>
      <c r="E23" s="573"/>
      <c r="F23" s="57"/>
      <c r="G23" s="283"/>
      <c r="H23" s="11"/>
      <c r="I23" s="400"/>
      <c r="J23" s="30"/>
      <c r="K23" s="283"/>
      <c r="L23" s="283"/>
      <c r="M23" s="283"/>
      <c r="N23" s="283"/>
      <c r="O23" s="283"/>
      <c r="P23" s="283"/>
      <c r="Q23" s="283"/>
      <c r="R23" s="284"/>
      <c r="S23" s="69"/>
      <c r="T23" s="70"/>
      <c r="U23" s="71"/>
      <c r="V23" s="364" t="s">
        <v>360</v>
      </c>
      <c r="W23" s="365"/>
      <c r="X23" s="365"/>
      <c r="Y23" s="365"/>
      <c r="Z23" s="365"/>
      <c r="AA23" s="365"/>
      <c r="AB23" s="527">
        <f>'認知通所介護'!AB23</f>
        <v>1374</v>
      </c>
      <c r="AC23" s="527"/>
      <c r="AD23" s="307" t="s">
        <v>1249</v>
      </c>
      <c r="AE23" s="307"/>
      <c r="AF23" s="40" t="s">
        <v>461</v>
      </c>
      <c r="AG23" s="530">
        <f t="shared" si="0"/>
        <v>0.7</v>
      </c>
      <c r="AH23" s="530"/>
      <c r="AI23" s="313"/>
      <c r="AJ23" s="51"/>
      <c r="AK23" s="365"/>
      <c r="AL23" s="414"/>
      <c r="AM23" s="414"/>
      <c r="AN23" s="437"/>
      <c r="AO23" s="58">
        <f t="shared" si="1"/>
        <v>962</v>
      </c>
      <c r="AP23" s="53"/>
    </row>
    <row r="24" spans="1:42" ht="16.5" customHeight="1">
      <c r="A24" s="14">
        <v>72</v>
      </c>
      <c r="B24" s="15">
        <v>8435</v>
      </c>
      <c r="C24" s="50" t="s">
        <v>1151</v>
      </c>
      <c r="D24" s="559"/>
      <c r="E24" s="573"/>
      <c r="F24" s="44"/>
      <c r="G24" s="25"/>
      <c r="H24" s="59"/>
      <c r="I24" s="60"/>
      <c r="J24" s="32"/>
      <c r="K24" s="25"/>
      <c r="L24" s="25"/>
      <c r="M24" s="25"/>
      <c r="N24" s="25"/>
      <c r="O24" s="25"/>
      <c r="P24" s="25"/>
      <c r="Q24" s="25"/>
      <c r="R24" s="54"/>
      <c r="S24" s="69"/>
      <c r="T24" s="70"/>
      <c r="U24" s="71"/>
      <c r="V24" s="364" t="s">
        <v>362</v>
      </c>
      <c r="W24" s="365"/>
      <c r="X24" s="365"/>
      <c r="Y24" s="365"/>
      <c r="Z24" s="365"/>
      <c r="AA24" s="365"/>
      <c r="AB24" s="527">
        <f>'認知通所介護'!AB24</f>
        <v>1486</v>
      </c>
      <c r="AC24" s="527"/>
      <c r="AD24" s="307" t="s">
        <v>1249</v>
      </c>
      <c r="AE24" s="307"/>
      <c r="AF24" s="40" t="s">
        <v>461</v>
      </c>
      <c r="AG24" s="530">
        <f t="shared" si="0"/>
        <v>0.7</v>
      </c>
      <c r="AH24" s="530"/>
      <c r="AI24" s="313"/>
      <c r="AJ24" s="51"/>
      <c r="AK24" s="365"/>
      <c r="AL24" s="414"/>
      <c r="AM24" s="414"/>
      <c r="AN24" s="437"/>
      <c r="AO24" s="58">
        <f t="shared" si="1"/>
        <v>1040</v>
      </c>
      <c r="AP24" s="53"/>
    </row>
    <row r="25" spans="1:42" ht="16.5" customHeight="1">
      <c r="A25" s="14">
        <v>72</v>
      </c>
      <c r="B25" s="15">
        <v>8441</v>
      </c>
      <c r="C25" s="50" t="s">
        <v>1153</v>
      </c>
      <c r="D25" s="559"/>
      <c r="E25" s="573"/>
      <c r="F25" s="57" t="s">
        <v>1152</v>
      </c>
      <c r="G25" s="420"/>
      <c r="H25" s="283"/>
      <c r="I25" s="400"/>
      <c r="J25" s="401"/>
      <c r="K25" s="283" t="s">
        <v>1158</v>
      </c>
      <c r="L25" s="420"/>
      <c r="M25" s="10"/>
      <c r="N25" s="283"/>
      <c r="O25" s="283"/>
      <c r="P25" s="283"/>
      <c r="Q25" s="283"/>
      <c r="R25" s="283"/>
      <c r="S25" s="69"/>
      <c r="T25" s="70"/>
      <c r="U25" s="71"/>
      <c r="V25" s="364" t="s">
        <v>354</v>
      </c>
      <c r="W25" s="365"/>
      <c r="X25" s="365"/>
      <c r="Y25" s="365"/>
      <c r="Z25" s="365"/>
      <c r="AA25" s="365"/>
      <c r="AB25" s="527">
        <f>'認知通所介護'!AB25</f>
        <v>1036</v>
      </c>
      <c r="AC25" s="527"/>
      <c r="AD25" s="307" t="s">
        <v>883</v>
      </c>
      <c r="AE25" s="414"/>
      <c r="AF25" s="40" t="s">
        <v>492</v>
      </c>
      <c r="AG25" s="530">
        <f t="shared" si="0"/>
        <v>0.7</v>
      </c>
      <c r="AH25" s="530"/>
      <c r="AI25" s="414" t="s">
        <v>462</v>
      </c>
      <c r="AJ25" s="529">
        <f>'認知通所介護'!AG25</f>
        <v>50</v>
      </c>
      <c r="AK25" s="529"/>
      <c r="AL25" s="365" t="s">
        <v>883</v>
      </c>
      <c r="AM25" s="414"/>
      <c r="AN25" s="437"/>
      <c r="AO25" s="58">
        <f aca="true" t="shared" si="2" ref="AO25:AO34">ROUND(ROUND(AB25*AG25,0)+AJ25,0)</f>
        <v>775</v>
      </c>
      <c r="AP25" s="53"/>
    </row>
    <row r="26" spans="1:42" ht="16.5" customHeight="1">
      <c r="A26" s="14">
        <v>72</v>
      </c>
      <c r="B26" s="15">
        <v>8442</v>
      </c>
      <c r="C26" s="50" t="s">
        <v>1154</v>
      </c>
      <c r="D26" s="559"/>
      <c r="E26" s="573"/>
      <c r="F26" s="303" t="s">
        <v>463</v>
      </c>
      <c r="G26" s="420"/>
      <c r="H26" s="283"/>
      <c r="I26" s="400"/>
      <c r="J26" s="401"/>
      <c r="K26" s="10" t="s">
        <v>493</v>
      </c>
      <c r="L26" s="420"/>
      <c r="M26" s="10"/>
      <c r="N26" s="283"/>
      <c r="O26" s="283"/>
      <c r="P26" s="283"/>
      <c r="Q26" s="283"/>
      <c r="R26" s="283"/>
      <c r="S26" s="69"/>
      <c r="T26" s="70"/>
      <c r="U26" s="71"/>
      <c r="V26" s="364" t="s">
        <v>356</v>
      </c>
      <c r="W26" s="365"/>
      <c r="X26" s="365"/>
      <c r="Y26" s="365"/>
      <c r="Z26" s="365"/>
      <c r="AA26" s="365"/>
      <c r="AB26" s="527">
        <f>'認知通所介護'!AB26</f>
        <v>1148</v>
      </c>
      <c r="AC26" s="527"/>
      <c r="AD26" s="307" t="s">
        <v>883</v>
      </c>
      <c r="AE26" s="414"/>
      <c r="AF26" s="40" t="s">
        <v>492</v>
      </c>
      <c r="AG26" s="530">
        <f t="shared" si="0"/>
        <v>0.7</v>
      </c>
      <c r="AH26" s="530"/>
      <c r="AI26" s="414" t="s">
        <v>462</v>
      </c>
      <c r="AJ26" s="529">
        <f>$AJ$25</f>
        <v>50</v>
      </c>
      <c r="AK26" s="529"/>
      <c r="AL26" s="365" t="s">
        <v>883</v>
      </c>
      <c r="AM26" s="414"/>
      <c r="AN26" s="437"/>
      <c r="AO26" s="58">
        <f t="shared" si="2"/>
        <v>854</v>
      </c>
      <c r="AP26" s="53"/>
    </row>
    <row r="27" spans="1:42" ht="16.5" customHeight="1">
      <c r="A27" s="14">
        <v>72</v>
      </c>
      <c r="B27" s="15">
        <v>8443</v>
      </c>
      <c r="C27" s="50" t="s">
        <v>1155</v>
      </c>
      <c r="D27" s="559"/>
      <c r="E27" s="573"/>
      <c r="F27" s="57" t="s">
        <v>464</v>
      </c>
      <c r="G27" s="420"/>
      <c r="H27" s="283"/>
      <c r="I27" s="400"/>
      <c r="J27" s="401"/>
      <c r="L27" s="420"/>
      <c r="M27" s="10"/>
      <c r="N27" s="283"/>
      <c r="O27" s="283"/>
      <c r="P27" s="283"/>
      <c r="Q27" s="283"/>
      <c r="R27" s="283"/>
      <c r="S27" s="69"/>
      <c r="T27" s="70"/>
      <c r="U27" s="71"/>
      <c r="V27" s="364" t="s">
        <v>358</v>
      </c>
      <c r="W27" s="365"/>
      <c r="X27" s="365"/>
      <c r="Y27" s="365"/>
      <c r="Z27" s="365"/>
      <c r="AA27" s="365"/>
      <c r="AB27" s="527">
        <f>'認知通所介護'!AB27</f>
        <v>1261</v>
      </c>
      <c r="AC27" s="527"/>
      <c r="AD27" s="307" t="s">
        <v>883</v>
      </c>
      <c r="AE27" s="414"/>
      <c r="AF27" s="40" t="s">
        <v>492</v>
      </c>
      <c r="AG27" s="530">
        <f t="shared" si="0"/>
        <v>0.7</v>
      </c>
      <c r="AH27" s="530"/>
      <c r="AI27" s="414" t="s">
        <v>462</v>
      </c>
      <c r="AJ27" s="529">
        <f>$AJ$25</f>
        <v>50</v>
      </c>
      <c r="AK27" s="529"/>
      <c r="AL27" s="365" t="s">
        <v>883</v>
      </c>
      <c r="AM27" s="414"/>
      <c r="AN27" s="437"/>
      <c r="AO27" s="58">
        <f t="shared" si="2"/>
        <v>933</v>
      </c>
      <c r="AP27" s="53"/>
    </row>
    <row r="28" spans="1:42" ht="16.5" customHeight="1">
      <c r="A28" s="14">
        <v>72</v>
      </c>
      <c r="B28" s="15">
        <v>8444</v>
      </c>
      <c r="C28" s="50" t="s">
        <v>1156</v>
      </c>
      <c r="D28" s="559"/>
      <c r="E28" s="573"/>
      <c r="F28" s="57"/>
      <c r="G28" s="420"/>
      <c r="H28" s="283"/>
      <c r="I28" s="400"/>
      <c r="J28" s="401"/>
      <c r="L28" s="420"/>
      <c r="M28" s="10"/>
      <c r="N28" s="283"/>
      <c r="O28" s="283"/>
      <c r="P28" s="283"/>
      <c r="Q28" s="283"/>
      <c r="R28" s="283"/>
      <c r="S28" s="69"/>
      <c r="T28" s="70"/>
      <c r="U28" s="71"/>
      <c r="V28" s="364" t="s">
        <v>360</v>
      </c>
      <c r="W28" s="365"/>
      <c r="X28" s="365"/>
      <c r="Y28" s="365"/>
      <c r="Z28" s="365"/>
      <c r="AA28" s="365"/>
      <c r="AB28" s="527">
        <f>'認知通所介護'!AB28</f>
        <v>1374</v>
      </c>
      <c r="AC28" s="527"/>
      <c r="AD28" s="307" t="s">
        <v>883</v>
      </c>
      <c r="AE28" s="414"/>
      <c r="AF28" s="40" t="s">
        <v>492</v>
      </c>
      <c r="AG28" s="530">
        <f t="shared" si="0"/>
        <v>0.7</v>
      </c>
      <c r="AH28" s="530"/>
      <c r="AI28" s="414" t="s">
        <v>462</v>
      </c>
      <c r="AJ28" s="529">
        <f>$AJ$25</f>
        <v>50</v>
      </c>
      <c r="AK28" s="529"/>
      <c r="AL28" s="365" t="s">
        <v>883</v>
      </c>
      <c r="AM28" s="414"/>
      <c r="AN28" s="437"/>
      <c r="AO28" s="58">
        <f t="shared" si="2"/>
        <v>1012</v>
      </c>
      <c r="AP28" s="53"/>
    </row>
    <row r="29" spans="1:42" ht="16.5" customHeight="1">
      <c r="A29" s="14">
        <v>72</v>
      </c>
      <c r="B29" s="15">
        <v>8445</v>
      </c>
      <c r="C29" s="50" t="s">
        <v>1157</v>
      </c>
      <c r="D29" s="559"/>
      <c r="E29" s="573"/>
      <c r="F29" s="419"/>
      <c r="G29" s="420"/>
      <c r="H29" s="283"/>
      <c r="I29" s="400"/>
      <c r="J29" s="401"/>
      <c r="K29" s="439"/>
      <c r="L29" s="439"/>
      <c r="M29" s="305"/>
      <c r="N29" s="25"/>
      <c r="O29" s="25"/>
      <c r="P29" s="25"/>
      <c r="Q29" s="25"/>
      <c r="R29" s="25"/>
      <c r="S29" s="69"/>
      <c r="T29" s="70"/>
      <c r="U29" s="71"/>
      <c r="V29" s="364" t="s">
        <v>362</v>
      </c>
      <c r="W29" s="365"/>
      <c r="X29" s="365"/>
      <c r="Y29" s="365"/>
      <c r="Z29" s="365"/>
      <c r="AA29" s="365"/>
      <c r="AB29" s="527">
        <f>'認知通所介護'!AB29</f>
        <v>1486</v>
      </c>
      <c r="AC29" s="527"/>
      <c r="AD29" s="307" t="s">
        <v>883</v>
      </c>
      <c r="AE29" s="414"/>
      <c r="AF29" s="40" t="s">
        <v>492</v>
      </c>
      <c r="AG29" s="530">
        <f t="shared" si="0"/>
        <v>0.7</v>
      </c>
      <c r="AH29" s="530"/>
      <c r="AI29" s="414" t="s">
        <v>462</v>
      </c>
      <c r="AJ29" s="529">
        <f>$AJ$25</f>
        <v>50</v>
      </c>
      <c r="AK29" s="529"/>
      <c r="AL29" s="365" t="s">
        <v>883</v>
      </c>
      <c r="AM29" s="414"/>
      <c r="AN29" s="437"/>
      <c r="AO29" s="58">
        <f t="shared" si="2"/>
        <v>1090</v>
      </c>
      <c r="AP29" s="53"/>
    </row>
    <row r="30" spans="1:42" ht="16.5" customHeight="1">
      <c r="A30" s="14">
        <v>72</v>
      </c>
      <c r="B30" s="15">
        <v>8451</v>
      </c>
      <c r="C30" s="50" t="s">
        <v>1159</v>
      </c>
      <c r="D30" s="559"/>
      <c r="E30" s="573"/>
      <c r="F30" s="419"/>
      <c r="G30" s="283"/>
      <c r="H30" s="11"/>
      <c r="I30" s="400"/>
      <c r="J30" s="401"/>
      <c r="K30" s="283" t="s">
        <v>1778</v>
      </c>
      <c r="L30" s="420"/>
      <c r="M30" s="10"/>
      <c r="N30" s="283"/>
      <c r="O30" s="283"/>
      <c r="P30" s="283"/>
      <c r="Q30" s="283"/>
      <c r="R30" s="283"/>
      <c r="S30" s="69"/>
      <c r="T30" s="70"/>
      <c r="U30" s="71"/>
      <c r="V30" s="364" t="s">
        <v>354</v>
      </c>
      <c r="W30" s="25"/>
      <c r="X30" s="25"/>
      <c r="Y30" s="25"/>
      <c r="Z30" s="25"/>
      <c r="AA30" s="25"/>
      <c r="AB30" s="527">
        <f>'認知通所介護'!AB30</f>
        <v>1036</v>
      </c>
      <c r="AC30" s="527"/>
      <c r="AD30" s="307" t="s">
        <v>883</v>
      </c>
      <c r="AE30" s="414"/>
      <c r="AF30" s="40" t="s">
        <v>492</v>
      </c>
      <c r="AG30" s="530">
        <f t="shared" si="0"/>
        <v>0.7</v>
      </c>
      <c r="AH30" s="530"/>
      <c r="AI30" s="414" t="s">
        <v>462</v>
      </c>
      <c r="AJ30" s="529">
        <f>'認知通所介護'!AG30</f>
        <v>100</v>
      </c>
      <c r="AK30" s="529"/>
      <c r="AL30" s="365" t="s">
        <v>883</v>
      </c>
      <c r="AM30" s="414"/>
      <c r="AN30" s="437"/>
      <c r="AO30" s="58">
        <f t="shared" si="2"/>
        <v>825</v>
      </c>
      <c r="AP30" s="53"/>
    </row>
    <row r="31" spans="1:42" ht="16.5" customHeight="1">
      <c r="A31" s="14">
        <v>72</v>
      </c>
      <c r="B31" s="15">
        <v>8452</v>
      </c>
      <c r="C31" s="50" t="s">
        <v>1160</v>
      </c>
      <c r="D31" s="559"/>
      <c r="E31" s="573"/>
      <c r="F31" s="57"/>
      <c r="G31" s="283"/>
      <c r="H31" s="11"/>
      <c r="I31" s="400"/>
      <c r="J31" s="401"/>
      <c r="K31" s="10" t="s">
        <v>494</v>
      </c>
      <c r="L31" s="420"/>
      <c r="M31" s="10"/>
      <c r="N31" s="283"/>
      <c r="O31" s="283"/>
      <c r="P31" s="283"/>
      <c r="Q31" s="283"/>
      <c r="R31" s="283"/>
      <c r="S31" s="69"/>
      <c r="T31" s="70"/>
      <c r="U31" s="71"/>
      <c r="V31" s="364" t="s">
        <v>356</v>
      </c>
      <c r="W31" s="25"/>
      <c r="X31" s="25"/>
      <c r="Y31" s="25"/>
      <c r="Z31" s="25"/>
      <c r="AA31" s="25"/>
      <c r="AB31" s="527">
        <f>'認知通所介護'!AB31</f>
        <v>1148</v>
      </c>
      <c r="AC31" s="527"/>
      <c r="AD31" s="307" t="s">
        <v>883</v>
      </c>
      <c r="AE31" s="414"/>
      <c r="AF31" s="40" t="s">
        <v>492</v>
      </c>
      <c r="AG31" s="530">
        <f t="shared" si="0"/>
        <v>0.7</v>
      </c>
      <c r="AH31" s="530"/>
      <c r="AI31" s="414" t="s">
        <v>462</v>
      </c>
      <c r="AJ31" s="529">
        <f>$AJ$30</f>
        <v>100</v>
      </c>
      <c r="AK31" s="529"/>
      <c r="AL31" s="365" t="s">
        <v>883</v>
      </c>
      <c r="AM31" s="414"/>
      <c r="AN31" s="437"/>
      <c r="AO31" s="58">
        <f t="shared" si="2"/>
        <v>904</v>
      </c>
      <c r="AP31" s="53"/>
    </row>
    <row r="32" spans="1:42" ht="16.5" customHeight="1">
      <c r="A32" s="14">
        <v>72</v>
      </c>
      <c r="B32" s="15">
        <v>8453</v>
      </c>
      <c r="C32" s="50" t="s">
        <v>1164</v>
      </c>
      <c r="D32" s="559"/>
      <c r="E32" s="573"/>
      <c r="F32" s="57"/>
      <c r="G32" s="283"/>
      <c r="H32" s="11"/>
      <c r="I32" s="400"/>
      <c r="J32" s="401"/>
      <c r="L32" s="420"/>
      <c r="M32" s="10"/>
      <c r="N32" s="283"/>
      <c r="O32" s="283"/>
      <c r="P32" s="283"/>
      <c r="Q32" s="283"/>
      <c r="R32" s="283"/>
      <c r="S32" s="69"/>
      <c r="T32" s="70"/>
      <c r="U32" s="71"/>
      <c r="V32" s="364" t="s">
        <v>358</v>
      </c>
      <c r="W32" s="25"/>
      <c r="X32" s="25"/>
      <c r="Y32" s="25"/>
      <c r="Z32" s="25"/>
      <c r="AA32" s="25"/>
      <c r="AB32" s="527">
        <f>'認知通所介護'!AB32</f>
        <v>1261</v>
      </c>
      <c r="AC32" s="527"/>
      <c r="AD32" s="307" t="s">
        <v>883</v>
      </c>
      <c r="AE32" s="414"/>
      <c r="AF32" s="40" t="s">
        <v>492</v>
      </c>
      <c r="AG32" s="530">
        <f t="shared" si="0"/>
        <v>0.7</v>
      </c>
      <c r="AH32" s="530"/>
      <c r="AI32" s="414" t="s">
        <v>462</v>
      </c>
      <c r="AJ32" s="529">
        <f>$AJ$30</f>
        <v>100</v>
      </c>
      <c r="AK32" s="529"/>
      <c r="AL32" s="365" t="s">
        <v>883</v>
      </c>
      <c r="AM32" s="414"/>
      <c r="AN32" s="437"/>
      <c r="AO32" s="58">
        <f t="shared" si="2"/>
        <v>983</v>
      </c>
      <c r="AP32" s="53"/>
    </row>
    <row r="33" spans="1:42" ht="16.5" customHeight="1">
      <c r="A33" s="14">
        <v>72</v>
      </c>
      <c r="B33" s="15">
        <v>8454</v>
      </c>
      <c r="C33" s="50" t="s">
        <v>1165</v>
      </c>
      <c r="D33" s="559"/>
      <c r="E33" s="573"/>
      <c r="F33" s="57"/>
      <c r="G33" s="283"/>
      <c r="H33" s="11"/>
      <c r="I33" s="400"/>
      <c r="J33" s="401"/>
      <c r="L33" s="420"/>
      <c r="M33" s="10"/>
      <c r="N33" s="283"/>
      <c r="O33" s="283"/>
      <c r="P33" s="283"/>
      <c r="Q33" s="283"/>
      <c r="R33" s="283"/>
      <c r="S33" s="69"/>
      <c r="T33" s="70"/>
      <c r="U33" s="71"/>
      <c r="V33" s="364" t="s">
        <v>360</v>
      </c>
      <c r="W33" s="25"/>
      <c r="X33" s="25"/>
      <c r="Y33" s="25"/>
      <c r="Z33" s="25"/>
      <c r="AA33" s="25"/>
      <c r="AB33" s="527">
        <f>'認知通所介護'!AB33</f>
        <v>1374</v>
      </c>
      <c r="AC33" s="527"/>
      <c r="AD33" s="307" t="s">
        <v>883</v>
      </c>
      <c r="AE33" s="414"/>
      <c r="AF33" s="40" t="s">
        <v>492</v>
      </c>
      <c r="AG33" s="530">
        <f t="shared" si="0"/>
        <v>0.7</v>
      </c>
      <c r="AH33" s="530"/>
      <c r="AI33" s="414" t="s">
        <v>462</v>
      </c>
      <c r="AJ33" s="529">
        <f>$AJ$30</f>
        <v>100</v>
      </c>
      <c r="AK33" s="529"/>
      <c r="AL33" s="365" t="s">
        <v>883</v>
      </c>
      <c r="AM33" s="414"/>
      <c r="AN33" s="437"/>
      <c r="AO33" s="58">
        <f t="shared" si="2"/>
        <v>1062</v>
      </c>
      <c r="AP33" s="53"/>
    </row>
    <row r="34" spans="1:42" ht="16.5" customHeight="1">
      <c r="A34" s="14">
        <v>72</v>
      </c>
      <c r="B34" s="15">
        <v>8455</v>
      </c>
      <c r="C34" s="50" t="s">
        <v>156</v>
      </c>
      <c r="D34" s="559"/>
      <c r="E34" s="573"/>
      <c r="F34" s="57"/>
      <c r="G34" s="283"/>
      <c r="H34" s="11"/>
      <c r="I34" s="400"/>
      <c r="J34" s="401"/>
      <c r="K34" s="439"/>
      <c r="L34" s="439"/>
      <c r="M34" s="305"/>
      <c r="N34" s="25"/>
      <c r="O34" s="25"/>
      <c r="P34" s="25"/>
      <c r="Q34" s="25"/>
      <c r="R34" s="25"/>
      <c r="S34" s="69"/>
      <c r="T34" s="70"/>
      <c r="U34" s="71"/>
      <c r="V34" s="364" t="s">
        <v>362</v>
      </c>
      <c r="W34" s="25"/>
      <c r="X34" s="25"/>
      <c r="Y34" s="25"/>
      <c r="Z34" s="25"/>
      <c r="AA34" s="25"/>
      <c r="AB34" s="527">
        <f>'認知通所介護'!AB34</f>
        <v>1486</v>
      </c>
      <c r="AC34" s="527"/>
      <c r="AD34" s="307" t="s">
        <v>883</v>
      </c>
      <c r="AE34" s="414"/>
      <c r="AF34" s="40" t="s">
        <v>492</v>
      </c>
      <c r="AG34" s="530">
        <f t="shared" si="0"/>
        <v>0.7</v>
      </c>
      <c r="AH34" s="530"/>
      <c r="AI34" s="414" t="s">
        <v>462</v>
      </c>
      <c r="AJ34" s="529">
        <f>$AJ$30</f>
        <v>100</v>
      </c>
      <c r="AK34" s="529"/>
      <c r="AL34" s="365" t="s">
        <v>883</v>
      </c>
      <c r="AM34" s="414"/>
      <c r="AN34" s="437"/>
      <c r="AO34" s="58">
        <f t="shared" si="2"/>
        <v>1140</v>
      </c>
      <c r="AP34" s="53"/>
    </row>
    <row r="35" spans="1:42" ht="16.5" customHeight="1">
      <c r="A35" s="14">
        <v>72</v>
      </c>
      <c r="B35" s="15">
        <v>8461</v>
      </c>
      <c r="C35" s="50" t="s">
        <v>495</v>
      </c>
      <c r="D35" s="367"/>
      <c r="E35" s="371"/>
      <c r="F35" s="419"/>
      <c r="G35" s="283"/>
      <c r="H35" s="11"/>
      <c r="I35" s="400"/>
      <c r="J35" s="401"/>
      <c r="K35" s="283" t="s">
        <v>1779</v>
      </c>
      <c r="L35" s="420"/>
      <c r="M35" s="10"/>
      <c r="N35" s="283"/>
      <c r="O35" s="283"/>
      <c r="P35" s="283"/>
      <c r="Q35" s="283"/>
      <c r="R35" s="283"/>
      <c r="S35" s="69"/>
      <c r="T35" s="70"/>
      <c r="U35" s="71"/>
      <c r="V35" s="364" t="s">
        <v>354</v>
      </c>
      <c r="W35" s="25"/>
      <c r="X35" s="25"/>
      <c r="Y35" s="25"/>
      <c r="Z35" s="25"/>
      <c r="AA35" s="25"/>
      <c r="AB35" s="527">
        <f>'認知通所介護'!AB35</f>
        <v>1036</v>
      </c>
      <c r="AC35" s="527"/>
      <c r="AD35" s="307" t="s">
        <v>883</v>
      </c>
      <c r="AE35" s="414"/>
      <c r="AF35" s="40" t="s">
        <v>492</v>
      </c>
      <c r="AG35" s="530">
        <f t="shared" si="0"/>
        <v>0.7</v>
      </c>
      <c r="AH35" s="530"/>
      <c r="AI35" s="414" t="s">
        <v>462</v>
      </c>
      <c r="AJ35" s="529">
        <f>'認知通所介護'!AG35</f>
        <v>150</v>
      </c>
      <c r="AK35" s="529"/>
      <c r="AL35" s="365" t="s">
        <v>883</v>
      </c>
      <c r="AM35" s="414"/>
      <c r="AN35" s="437"/>
      <c r="AO35" s="58">
        <f>ROUND(ROUND(AB35*AG35,0)+AJ35,0)</f>
        <v>875</v>
      </c>
      <c r="AP35" s="53"/>
    </row>
    <row r="36" spans="1:42" ht="16.5" customHeight="1">
      <c r="A36" s="14">
        <v>72</v>
      </c>
      <c r="B36" s="15">
        <v>8462</v>
      </c>
      <c r="C36" s="50" t="s">
        <v>496</v>
      </c>
      <c r="D36" s="367"/>
      <c r="E36" s="371"/>
      <c r="F36" s="57"/>
      <c r="G36" s="283"/>
      <c r="H36" s="11"/>
      <c r="I36" s="400"/>
      <c r="J36" s="401"/>
      <c r="K36" s="10" t="s">
        <v>497</v>
      </c>
      <c r="L36" s="420"/>
      <c r="M36" s="10"/>
      <c r="N36" s="283"/>
      <c r="O36" s="283"/>
      <c r="P36" s="283"/>
      <c r="Q36" s="283"/>
      <c r="R36" s="283"/>
      <c r="S36" s="69"/>
      <c r="T36" s="70"/>
      <c r="U36" s="71"/>
      <c r="V36" s="364" t="s">
        <v>356</v>
      </c>
      <c r="W36" s="25"/>
      <c r="X36" s="25"/>
      <c r="Y36" s="25"/>
      <c r="Z36" s="25"/>
      <c r="AA36" s="25"/>
      <c r="AB36" s="527">
        <f>'認知通所介護'!AB36</f>
        <v>1148</v>
      </c>
      <c r="AC36" s="527"/>
      <c r="AD36" s="307" t="s">
        <v>883</v>
      </c>
      <c r="AE36" s="414"/>
      <c r="AF36" s="40" t="s">
        <v>492</v>
      </c>
      <c r="AG36" s="530">
        <f t="shared" si="0"/>
        <v>0.7</v>
      </c>
      <c r="AH36" s="530"/>
      <c r="AI36" s="414" t="s">
        <v>462</v>
      </c>
      <c r="AJ36" s="529">
        <f>$AJ$35</f>
        <v>150</v>
      </c>
      <c r="AK36" s="529"/>
      <c r="AL36" s="365" t="s">
        <v>883</v>
      </c>
      <c r="AM36" s="414"/>
      <c r="AN36" s="437"/>
      <c r="AO36" s="58">
        <f>ROUND(ROUND(AB36*AG36,0)+AJ36,0)</f>
        <v>954</v>
      </c>
      <c r="AP36" s="53"/>
    </row>
    <row r="37" spans="1:42" ht="16.5" customHeight="1">
      <c r="A37" s="14">
        <v>72</v>
      </c>
      <c r="B37" s="15">
        <v>8463</v>
      </c>
      <c r="C37" s="50" t="s">
        <v>498</v>
      </c>
      <c r="D37" s="367"/>
      <c r="E37" s="371"/>
      <c r="F37" s="57"/>
      <c r="G37" s="283"/>
      <c r="H37" s="11"/>
      <c r="I37" s="400"/>
      <c r="J37" s="401"/>
      <c r="L37" s="420"/>
      <c r="M37" s="10"/>
      <c r="N37" s="283"/>
      <c r="O37" s="283"/>
      <c r="P37" s="283"/>
      <c r="Q37" s="283"/>
      <c r="R37" s="283"/>
      <c r="S37" s="69"/>
      <c r="T37" s="70"/>
      <c r="U37" s="71"/>
      <c r="V37" s="364" t="s">
        <v>358</v>
      </c>
      <c r="W37" s="25"/>
      <c r="X37" s="25"/>
      <c r="Y37" s="25"/>
      <c r="Z37" s="25"/>
      <c r="AA37" s="25"/>
      <c r="AB37" s="527">
        <f>'認知通所介護'!AB37</f>
        <v>1261</v>
      </c>
      <c r="AC37" s="527"/>
      <c r="AD37" s="307" t="s">
        <v>883</v>
      </c>
      <c r="AE37" s="414"/>
      <c r="AF37" s="40" t="s">
        <v>492</v>
      </c>
      <c r="AG37" s="530">
        <f t="shared" si="0"/>
        <v>0.7</v>
      </c>
      <c r="AH37" s="530"/>
      <c r="AI37" s="414" t="s">
        <v>462</v>
      </c>
      <c r="AJ37" s="529">
        <f>$AJ$35</f>
        <v>150</v>
      </c>
      <c r="AK37" s="529"/>
      <c r="AL37" s="365" t="s">
        <v>883</v>
      </c>
      <c r="AM37" s="414"/>
      <c r="AN37" s="437"/>
      <c r="AO37" s="58">
        <f>ROUND(ROUND(AB37*AG37,0)+AJ37,0)</f>
        <v>1033</v>
      </c>
      <c r="AP37" s="53"/>
    </row>
    <row r="38" spans="1:42" ht="16.5" customHeight="1">
      <c r="A38" s="14">
        <v>72</v>
      </c>
      <c r="B38" s="15">
        <v>8464</v>
      </c>
      <c r="C38" s="50" t="s">
        <v>499</v>
      </c>
      <c r="D38" s="367"/>
      <c r="E38" s="371"/>
      <c r="F38" s="57"/>
      <c r="G38" s="283"/>
      <c r="H38" s="11"/>
      <c r="I38" s="400"/>
      <c r="J38" s="401"/>
      <c r="L38" s="420"/>
      <c r="M38" s="10"/>
      <c r="N38" s="283"/>
      <c r="O38" s="283"/>
      <c r="P38" s="283"/>
      <c r="Q38" s="283"/>
      <c r="R38" s="283"/>
      <c r="S38" s="69"/>
      <c r="T38" s="70"/>
      <c r="U38" s="71"/>
      <c r="V38" s="364" t="s">
        <v>360</v>
      </c>
      <c r="W38" s="25"/>
      <c r="X38" s="25"/>
      <c r="Y38" s="25"/>
      <c r="Z38" s="25"/>
      <c r="AA38" s="25"/>
      <c r="AB38" s="527">
        <f>'認知通所介護'!AB38</f>
        <v>1374</v>
      </c>
      <c r="AC38" s="527"/>
      <c r="AD38" s="307" t="s">
        <v>883</v>
      </c>
      <c r="AE38" s="414"/>
      <c r="AF38" s="40" t="s">
        <v>492</v>
      </c>
      <c r="AG38" s="530">
        <f t="shared" si="0"/>
        <v>0.7</v>
      </c>
      <c r="AH38" s="530"/>
      <c r="AI38" s="414" t="s">
        <v>462</v>
      </c>
      <c r="AJ38" s="529">
        <f>$AJ$35</f>
        <v>150</v>
      </c>
      <c r="AK38" s="529"/>
      <c r="AL38" s="365" t="s">
        <v>883</v>
      </c>
      <c r="AM38" s="414"/>
      <c r="AN38" s="437"/>
      <c r="AO38" s="58">
        <f>ROUND(ROUND(AB38*AG38,0)+AJ38,0)</f>
        <v>1112</v>
      </c>
      <c r="AP38" s="53"/>
    </row>
    <row r="39" spans="1:42" ht="16.5" customHeight="1">
      <c r="A39" s="14">
        <v>72</v>
      </c>
      <c r="B39" s="15">
        <v>8465</v>
      </c>
      <c r="C39" s="50" t="s">
        <v>500</v>
      </c>
      <c r="D39" s="367"/>
      <c r="E39" s="314"/>
      <c r="F39" s="44"/>
      <c r="G39" s="25"/>
      <c r="H39" s="59"/>
      <c r="I39" s="60"/>
      <c r="J39" s="34"/>
      <c r="K39" s="439"/>
      <c r="L39" s="439"/>
      <c r="M39" s="305"/>
      <c r="N39" s="25"/>
      <c r="O39" s="25"/>
      <c r="P39" s="25"/>
      <c r="Q39" s="25"/>
      <c r="R39" s="25"/>
      <c r="S39" s="69"/>
      <c r="T39" s="70"/>
      <c r="U39" s="71"/>
      <c r="V39" s="364" t="s">
        <v>362</v>
      </c>
      <c r="W39" s="25"/>
      <c r="X39" s="25"/>
      <c r="Y39" s="25"/>
      <c r="Z39" s="25"/>
      <c r="AA39" s="25"/>
      <c r="AB39" s="527">
        <f>'認知通所介護'!AB39</f>
        <v>1486</v>
      </c>
      <c r="AC39" s="527"/>
      <c r="AD39" s="307" t="s">
        <v>883</v>
      </c>
      <c r="AE39" s="414"/>
      <c r="AF39" s="40" t="s">
        <v>492</v>
      </c>
      <c r="AG39" s="530">
        <f t="shared" si="0"/>
        <v>0.7</v>
      </c>
      <c r="AH39" s="530"/>
      <c r="AI39" s="414" t="s">
        <v>462</v>
      </c>
      <c r="AJ39" s="529">
        <f>$AJ$35</f>
        <v>150</v>
      </c>
      <c r="AK39" s="529"/>
      <c r="AL39" s="365" t="s">
        <v>883</v>
      </c>
      <c r="AM39" s="414"/>
      <c r="AN39" s="437"/>
      <c r="AO39" s="58">
        <f>ROUND(ROUND(AB39*AG39,0)+AJ39,0)</f>
        <v>1190</v>
      </c>
      <c r="AP39" s="53"/>
    </row>
    <row r="40" spans="1:42" ht="16.5" customHeight="1">
      <c r="A40" s="14">
        <v>72</v>
      </c>
      <c r="B40" s="15">
        <v>8501</v>
      </c>
      <c r="C40" s="50" t="s">
        <v>501</v>
      </c>
      <c r="D40" s="367"/>
      <c r="E40" s="559" t="s">
        <v>257</v>
      </c>
      <c r="F40" s="57" t="s">
        <v>351</v>
      </c>
      <c r="G40" s="283"/>
      <c r="H40" s="420"/>
      <c r="I40" s="283"/>
      <c r="J40" s="283"/>
      <c r="K40" s="283"/>
      <c r="L40" s="283"/>
      <c r="M40" s="283"/>
      <c r="N40" s="283"/>
      <c r="O40" s="283"/>
      <c r="P40" s="283"/>
      <c r="Q40" s="283"/>
      <c r="R40" s="284"/>
      <c r="S40" s="69"/>
      <c r="T40" s="70"/>
      <c r="U40" s="71"/>
      <c r="V40" s="364" t="s">
        <v>354</v>
      </c>
      <c r="W40" s="365"/>
      <c r="X40" s="365"/>
      <c r="Y40" s="365"/>
      <c r="Z40" s="365"/>
      <c r="AA40" s="365"/>
      <c r="AB40" s="527">
        <f>'認知通所介護'!AB40</f>
        <v>536</v>
      </c>
      <c r="AC40" s="527"/>
      <c r="AD40" s="38" t="s">
        <v>1249</v>
      </c>
      <c r="AE40" s="40"/>
      <c r="AF40" s="40" t="s">
        <v>461</v>
      </c>
      <c r="AG40" s="530">
        <f t="shared" si="0"/>
        <v>0.7</v>
      </c>
      <c r="AH40" s="530"/>
      <c r="AI40" s="40" t="s">
        <v>461</v>
      </c>
      <c r="AJ40" s="530">
        <f>$AJ$5</f>
        <v>0.63</v>
      </c>
      <c r="AK40" s="530"/>
      <c r="AL40" s="414"/>
      <c r="AM40" s="414"/>
      <c r="AN40" s="437"/>
      <c r="AO40" s="52">
        <f>ROUND(ROUND(AB40*AG40,0)*AJ40,0)</f>
        <v>236</v>
      </c>
      <c r="AP40" s="53"/>
    </row>
    <row r="41" spans="1:42" ht="16.5" customHeight="1">
      <c r="A41" s="14">
        <v>72</v>
      </c>
      <c r="B41" s="15">
        <v>8502</v>
      </c>
      <c r="C41" s="50" t="s">
        <v>502</v>
      </c>
      <c r="D41" s="367"/>
      <c r="E41" s="559"/>
      <c r="F41" s="57"/>
      <c r="G41" s="11"/>
      <c r="H41" s="420"/>
      <c r="I41" s="400"/>
      <c r="J41" s="30"/>
      <c r="K41" s="283"/>
      <c r="L41" s="283"/>
      <c r="M41" s="283"/>
      <c r="N41" s="283"/>
      <c r="O41" s="283"/>
      <c r="P41" s="283"/>
      <c r="Q41" s="283"/>
      <c r="R41" s="284"/>
      <c r="S41" s="69"/>
      <c r="T41" s="70"/>
      <c r="U41" s="71"/>
      <c r="V41" s="364" t="s">
        <v>356</v>
      </c>
      <c r="W41" s="365"/>
      <c r="X41" s="365"/>
      <c r="Y41" s="365"/>
      <c r="Z41" s="365"/>
      <c r="AA41" s="365"/>
      <c r="AB41" s="527">
        <f>'認知通所介護'!AB41</f>
        <v>590</v>
      </c>
      <c r="AC41" s="527"/>
      <c r="AD41" s="38" t="s">
        <v>1249</v>
      </c>
      <c r="AE41" s="40"/>
      <c r="AF41" s="40" t="s">
        <v>461</v>
      </c>
      <c r="AG41" s="530">
        <f t="shared" si="0"/>
        <v>0.7</v>
      </c>
      <c r="AH41" s="530"/>
      <c r="AI41" s="40" t="s">
        <v>461</v>
      </c>
      <c r="AJ41" s="530">
        <f>$AJ$5</f>
        <v>0.63</v>
      </c>
      <c r="AK41" s="530"/>
      <c r="AL41" s="414"/>
      <c r="AM41" s="414"/>
      <c r="AN41" s="437"/>
      <c r="AO41" s="52">
        <f>ROUND(ROUND(AB41*AG41,0)*AJ41,0)</f>
        <v>260</v>
      </c>
      <c r="AP41" s="53"/>
    </row>
    <row r="42" spans="1:42" ht="16.5" customHeight="1">
      <c r="A42" s="14">
        <v>72</v>
      </c>
      <c r="B42" s="15">
        <v>8503</v>
      </c>
      <c r="C42" s="50" t="s">
        <v>503</v>
      </c>
      <c r="D42" s="367"/>
      <c r="E42" s="559"/>
      <c r="F42" s="57"/>
      <c r="G42" s="11"/>
      <c r="H42" s="420"/>
      <c r="I42" s="400"/>
      <c r="J42" s="30"/>
      <c r="K42" s="283"/>
      <c r="L42" s="283"/>
      <c r="M42" s="283"/>
      <c r="N42" s="283"/>
      <c r="O42" s="283"/>
      <c r="P42" s="283"/>
      <c r="Q42" s="283"/>
      <c r="R42" s="284"/>
      <c r="S42" s="69"/>
      <c r="T42" s="70"/>
      <c r="U42" s="71"/>
      <c r="V42" s="364" t="s">
        <v>358</v>
      </c>
      <c r="W42" s="365"/>
      <c r="X42" s="365"/>
      <c r="Y42" s="365"/>
      <c r="Z42" s="365"/>
      <c r="AA42" s="365"/>
      <c r="AB42" s="527">
        <f>'認知通所介護'!AB42</f>
        <v>643</v>
      </c>
      <c r="AC42" s="527"/>
      <c r="AD42" s="38" t="s">
        <v>1249</v>
      </c>
      <c r="AE42" s="40"/>
      <c r="AF42" s="40" t="s">
        <v>461</v>
      </c>
      <c r="AG42" s="530">
        <f t="shared" si="0"/>
        <v>0.7</v>
      </c>
      <c r="AH42" s="530"/>
      <c r="AI42" s="40" t="s">
        <v>461</v>
      </c>
      <c r="AJ42" s="530">
        <f>$AJ$5</f>
        <v>0.63</v>
      </c>
      <c r="AK42" s="530"/>
      <c r="AL42" s="414"/>
      <c r="AM42" s="414"/>
      <c r="AN42" s="437"/>
      <c r="AO42" s="52">
        <f>ROUND(ROUND(AB42*AG42,0)*AJ42,0)</f>
        <v>284</v>
      </c>
      <c r="AP42" s="53"/>
    </row>
    <row r="43" spans="1:42" ht="16.5" customHeight="1">
      <c r="A43" s="14">
        <v>72</v>
      </c>
      <c r="B43" s="15">
        <v>8504</v>
      </c>
      <c r="C43" s="50" t="s">
        <v>504</v>
      </c>
      <c r="D43" s="367"/>
      <c r="E43" s="559"/>
      <c r="F43" s="57"/>
      <c r="G43" s="11"/>
      <c r="H43" s="420"/>
      <c r="I43" s="400"/>
      <c r="J43" s="30"/>
      <c r="K43" s="283"/>
      <c r="L43" s="283"/>
      <c r="M43" s="283"/>
      <c r="N43" s="283"/>
      <c r="O43" s="283"/>
      <c r="P43" s="283"/>
      <c r="Q43" s="283"/>
      <c r="R43" s="284"/>
      <c r="S43" s="69"/>
      <c r="T43" s="70"/>
      <c r="U43" s="71"/>
      <c r="V43" s="364" t="s">
        <v>360</v>
      </c>
      <c r="W43" s="365"/>
      <c r="X43" s="365"/>
      <c r="Y43" s="365"/>
      <c r="Z43" s="365"/>
      <c r="AA43" s="365"/>
      <c r="AB43" s="527">
        <f>'認知通所介護'!AB43</f>
        <v>697</v>
      </c>
      <c r="AC43" s="527"/>
      <c r="AD43" s="38" t="s">
        <v>1249</v>
      </c>
      <c r="AE43" s="40"/>
      <c r="AF43" s="40" t="s">
        <v>461</v>
      </c>
      <c r="AG43" s="530">
        <f aca="true" t="shared" si="3" ref="AG43:AG79">$AG$5</f>
        <v>0.7</v>
      </c>
      <c r="AH43" s="530"/>
      <c r="AI43" s="40" t="s">
        <v>461</v>
      </c>
      <c r="AJ43" s="530">
        <f>$AJ$5</f>
        <v>0.63</v>
      </c>
      <c r="AK43" s="530"/>
      <c r="AL43" s="414"/>
      <c r="AM43" s="414"/>
      <c r="AN43" s="437"/>
      <c r="AO43" s="52">
        <f>ROUND(ROUND(AB43*AG43,0)*AJ43,0)</f>
        <v>307</v>
      </c>
      <c r="AP43" s="53"/>
    </row>
    <row r="44" spans="1:42" ht="16.5" customHeight="1">
      <c r="A44" s="14">
        <v>72</v>
      </c>
      <c r="B44" s="15">
        <v>8505</v>
      </c>
      <c r="C44" s="50" t="s">
        <v>505</v>
      </c>
      <c r="D44" s="367"/>
      <c r="E44" s="559"/>
      <c r="F44" s="44"/>
      <c r="G44" s="59"/>
      <c r="H44" s="439"/>
      <c r="I44" s="60"/>
      <c r="J44" s="32"/>
      <c r="K44" s="25"/>
      <c r="L44" s="25"/>
      <c r="M44" s="25"/>
      <c r="N44" s="25"/>
      <c r="O44" s="25"/>
      <c r="P44" s="25"/>
      <c r="Q44" s="25"/>
      <c r="R44" s="54"/>
      <c r="S44" s="69"/>
      <c r="T44" s="70"/>
      <c r="U44" s="71"/>
      <c r="V44" s="364" t="s">
        <v>362</v>
      </c>
      <c r="W44" s="365"/>
      <c r="X44" s="365"/>
      <c r="Y44" s="365"/>
      <c r="Z44" s="365"/>
      <c r="AA44" s="365"/>
      <c r="AB44" s="527">
        <f>'認知通所介護'!AB44</f>
        <v>751</v>
      </c>
      <c r="AC44" s="527"/>
      <c r="AD44" s="38" t="s">
        <v>1249</v>
      </c>
      <c r="AE44" s="40"/>
      <c r="AF44" s="40" t="s">
        <v>461</v>
      </c>
      <c r="AG44" s="530">
        <f t="shared" si="3"/>
        <v>0.7</v>
      </c>
      <c r="AH44" s="530"/>
      <c r="AI44" s="40" t="s">
        <v>461</v>
      </c>
      <c r="AJ44" s="530">
        <f>$AJ$5</f>
        <v>0.63</v>
      </c>
      <c r="AK44" s="530"/>
      <c r="AL44" s="414"/>
      <c r="AM44" s="414"/>
      <c r="AN44" s="437"/>
      <c r="AO44" s="52">
        <f>ROUND(ROUND(AB44*AG44,0)*AJ44,0)</f>
        <v>331</v>
      </c>
      <c r="AP44" s="53"/>
    </row>
    <row r="45" spans="1:42" ht="16.5" customHeight="1">
      <c r="A45" s="14">
        <v>72</v>
      </c>
      <c r="B45" s="15">
        <v>8511</v>
      </c>
      <c r="C45" s="50" t="s">
        <v>157</v>
      </c>
      <c r="D45" s="367"/>
      <c r="E45" s="559"/>
      <c r="F45" s="57" t="s">
        <v>1775</v>
      </c>
      <c r="G45" s="283"/>
      <c r="H45" s="420"/>
      <c r="I45" s="283"/>
      <c r="J45" s="283"/>
      <c r="K45" s="283"/>
      <c r="L45" s="283"/>
      <c r="M45" s="283"/>
      <c r="N45" s="283"/>
      <c r="O45" s="283"/>
      <c r="P45" s="283"/>
      <c r="Q45" s="283"/>
      <c r="R45" s="283"/>
      <c r="S45" s="69"/>
      <c r="T45" s="70"/>
      <c r="U45" s="71"/>
      <c r="V45" s="364" t="s">
        <v>354</v>
      </c>
      <c r="W45" s="365"/>
      <c r="X45" s="365"/>
      <c r="Y45" s="365"/>
      <c r="Z45" s="365"/>
      <c r="AA45" s="365"/>
      <c r="AB45" s="527">
        <f>'認知通所介護'!AB45</f>
        <v>536</v>
      </c>
      <c r="AC45" s="527"/>
      <c r="AD45" s="307" t="s">
        <v>1249</v>
      </c>
      <c r="AE45" s="307"/>
      <c r="AF45" s="40" t="s">
        <v>461</v>
      </c>
      <c r="AG45" s="530">
        <f t="shared" si="3"/>
        <v>0.7</v>
      </c>
      <c r="AH45" s="530"/>
      <c r="AI45" s="313"/>
      <c r="AJ45" s="51"/>
      <c r="AK45" s="365"/>
      <c r="AL45" s="414"/>
      <c r="AM45" s="414"/>
      <c r="AN45" s="437"/>
      <c r="AO45" s="58">
        <f aca="true" t="shared" si="4" ref="AO45:AO59">ROUND(AB45*AG45,0)</f>
        <v>375</v>
      </c>
      <c r="AP45" s="53"/>
    </row>
    <row r="46" spans="1:42" ht="16.5" customHeight="1">
      <c r="A46" s="14">
        <v>72</v>
      </c>
      <c r="B46" s="15">
        <v>8512</v>
      </c>
      <c r="C46" s="50" t="s">
        <v>158</v>
      </c>
      <c r="D46" s="367"/>
      <c r="E46" s="559"/>
      <c r="F46" s="57"/>
      <c r="G46" s="283"/>
      <c r="H46" s="420"/>
      <c r="I46" s="283"/>
      <c r="J46" s="283"/>
      <c r="K46" s="283"/>
      <c r="L46" s="283"/>
      <c r="M46" s="283"/>
      <c r="N46" s="283"/>
      <c r="O46" s="283"/>
      <c r="P46" s="283"/>
      <c r="Q46" s="283"/>
      <c r="R46" s="283"/>
      <c r="S46" s="69"/>
      <c r="T46" s="70"/>
      <c r="U46" s="71"/>
      <c r="V46" s="364" t="s">
        <v>356</v>
      </c>
      <c r="W46" s="365"/>
      <c r="X46" s="365"/>
      <c r="Y46" s="365"/>
      <c r="Z46" s="365"/>
      <c r="AA46" s="365"/>
      <c r="AB46" s="527">
        <f>'認知通所介護'!AB46</f>
        <v>590</v>
      </c>
      <c r="AC46" s="527"/>
      <c r="AD46" s="307" t="s">
        <v>1249</v>
      </c>
      <c r="AE46" s="307"/>
      <c r="AF46" s="40" t="s">
        <v>461</v>
      </c>
      <c r="AG46" s="530">
        <f t="shared" si="3"/>
        <v>0.7</v>
      </c>
      <c r="AH46" s="530"/>
      <c r="AI46" s="313"/>
      <c r="AJ46" s="51"/>
      <c r="AK46" s="365"/>
      <c r="AL46" s="414"/>
      <c r="AM46" s="414"/>
      <c r="AN46" s="437"/>
      <c r="AO46" s="58">
        <f t="shared" si="4"/>
        <v>413</v>
      </c>
      <c r="AP46" s="53"/>
    </row>
    <row r="47" spans="1:42" ht="16.5" customHeight="1">
      <c r="A47" s="14">
        <v>72</v>
      </c>
      <c r="B47" s="15">
        <v>8513</v>
      </c>
      <c r="C47" s="50" t="s">
        <v>159</v>
      </c>
      <c r="D47" s="367"/>
      <c r="E47" s="559"/>
      <c r="F47" s="57"/>
      <c r="G47" s="283"/>
      <c r="H47" s="420"/>
      <c r="I47" s="283"/>
      <c r="J47" s="283"/>
      <c r="K47" s="283"/>
      <c r="L47" s="283"/>
      <c r="M47" s="283"/>
      <c r="N47" s="283"/>
      <c r="O47" s="283"/>
      <c r="P47" s="283"/>
      <c r="Q47" s="283"/>
      <c r="R47" s="283"/>
      <c r="S47" s="69"/>
      <c r="T47" s="70"/>
      <c r="U47" s="71"/>
      <c r="V47" s="364" t="s">
        <v>358</v>
      </c>
      <c r="W47" s="365"/>
      <c r="X47" s="365"/>
      <c r="Y47" s="365"/>
      <c r="Z47" s="365"/>
      <c r="AA47" s="365"/>
      <c r="AB47" s="527">
        <f>'認知通所介護'!AB47</f>
        <v>643</v>
      </c>
      <c r="AC47" s="527"/>
      <c r="AD47" s="307" t="s">
        <v>1249</v>
      </c>
      <c r="AE47" s="307"/>
      <c r="AF47" s="40" t="s">
        <v>461</v>
      </c>
      <c r="AG47" s="530">
        <f t="shared" si="3"/>
        <v>0.7</v>
      </c>
      <c r="AH47" s="530"/>
      <c r="AI47" s="313"/>
      <c r="AJ47" s="51"/>
      <c r="AK47" s="365"/>
      <c r="AL47" s="414"/>
      <c r="AM47" s="414"/>
      <c r="AN47" s="437"/>
      <c r="AO47" s="58">
        <f t="shared" si="4"/>
        <v>450</v>
      </c>
      <c r="AP47" s="53"/>
    </row>
    <row r="48" spans="1:42" ht="16.5" customHeight="1">
      <c r="A48" s="14">
        <v>72</v>
      </c>
      <c r="B48" s="15">
        <v>8514</v>
      </c>
      <c r="C48" s="50" t="s">
        <v>160</v>
      </c>
      <c r="D48" s="367"/>
      <c r="E48" s="559"/>
      <c r="F48" s="57"/>
      <c r="G48" s="283"/>
      <c r="H48" s="420"/>
      <c r="I48" s="283"/>
      <c r="J48" s="283"/>
      <c r="K48" s="283"/>
      <c r="L48" s="283"/>
      <c r="M48" s="283"/>
      <c r="N48" s="283"/>
      <c r="O48" s="283"/>
      <c r="P48" s="283"/>
      <c r="Q48" s="283"/>
      <c r="R48" s="283"/>
      <c r="S48" s="69"/>
      <c r="T48" s="70"/>
      <c r="U48" s="71"/>
      <c r="V48" s="364" t="s">
        <v>360</v>
      </c>
      <c r="W48" s="365"/>
      <c r="X48" s="365"/>
      <c r="Y48" s="365"/>
      <c r="Z48" s="365"/>
      <c r="AA48" s="365"/>
      <c r="AB48" s="527">
        <f>'認知通所介護'!AB48</f>
        <v>697</v>
      </c>
      <c r="AC48" s="527"/>
      <c r="AD48" s="307" t="s">
        <v>1249</v>
      </c>
      <c r="AE48" s="307"/>
      <c r="AF48" s="40" t="s">
        <v>461</v>
      </c>
      <c r="AG48" s="530">
        <f t="shared" si="3"/>
        <v>0.7</v>
      </c>
      <c r="AH48" s="530"/>
      <c r="AI48" s="313"/>
      <c r="AJ48" s="51"/>
      <c r="AK48" s="365"/>
      <c r="AL48" s="414"/>
      <c r="AM48" s="414"/>
      <c r="AN48" s="437"/>
      <c r="AO48" s="58">
        <f t="shared" si="4"/>
        <v>488</v>
      </c>
      <c r="AP48" s="53"/>
    </row>
    <row r="49" spans="1:42" ht="16.5" customHeight="1">
      <c r="A49" s="14">
        <v>72</v>
      </c>
      <c r="B49" s="15">
        <v>8515</v>
      </c>
      <c r="C49" s="50" t="s">
        <v>161</v>
      </c>
      <c r="D49" s="367"/>
      <c r="E49" s="559"/>
      <c r="F49" s="44"/>
      <c r="G49" s="25"/>
      <c r="H49" s="439"/>
      <c r="I49" s="25"/>
      <c r="J49" s="25"/>
      <c r="K49" s="25"/>
      <c r="L49" s="25"/>
      <c r="M49" s="25"/>
      <c r="N49" s="25"/>
      <c r="O49" s="25"/>
      <c r="P49" s="25"/>
      <c r="Q49" s="25"/>
      <c r="R49" s="25"/>
      <c r="S49" s="69"/>
      <c r="T49" s="70"/>
      <c r="U49" s="71"/>
      <c r="V49" s="364" t="s">
        <v>362</v>
      </c>
      <c r="W49" s="365"/>
      <c r="X49" s="365"/>
      <c r="Y49" s="365"/>
      <c r="Z49" s="365"/>
      <c r="AA49" s="365"/>
      <c r="AB49" s="527">
        <f>'認知通所介護'!AB49</f>
        <v>751</v>
      </c>
      <c r="AC49" s="527"/>
      <c r="AD49" s="307" t="s">
        <v>1249</v>
      </c>
      <c r="AE49" s="307"/>
      <c r="AF49" s="40" t="s">
        <v>461</v>
      </c>
      <c r="AG49" s="530">
        <f t="shared" si="3"/>
        <v>0.7</v>
      </c>
      <c r="AH49" s="530"/>
      <c r="AI49" s="313"/>
      <c r="AJ49" s="51"/>
      <c r="AK49" s="365"/>
      <c r="AL49" s="414"/>
      <c r="AM49" s="414"/>
      <c r="AN49" s="437"/>
      <c r="AO49" s="58">
        <f t="shared" si="4"/>
        <v>526</v>
      </c>
      <c r="AP49" s="53"/>
    </row>
    <row r="50" spans="1:42" ht="16.5" customHeight="1">
      <c r="A50" s="14">
        <v>72</v>
      </c>
      <c r="B50" s="15">
        <v>8521</v>
      </c>
      <c r="C50" s="50" t="s">
        <v>162</v>
      </c>
      <c r="D50" s="367"/>
      <c r="E50" s="559"/>
      <c r="F50" s="57" t="s">
        <v>1776</v>
      </c>
      <c r="G50" s="283"/>
      <c r="H50" s="420"/>
      <c r="I50" s="283"/>
      <c r="J50" s="283"/>
      <c r="K50" s="283"/>
      <c r="L50" s="283"/>
      <c r="M50" s="283"/>
      <c r="N50" s="283"/>
      <c r="O50" s="283"/>
      <c r="P50" s="283"/>
      <c r="Q50" s="283"/>
      <c r="R50" s="283"/>
      <c r="S50" s="69"/>
      <c r="T50" s="70"/>
      <c r="U50" s="71"/>
      <c r="V50" s="364" t="s">
        <v>354</v>
      </c>
      <c r="W50" s="365"/>
      <c r="X50" s="365"/>
      <c r="Y50" s="365"/>
      <c r="Z50" s="365"/>
      <c r="AA50" s="365"/>
      <c r="AB50" s="527">
        <f>'認知通所介護'!AB50</f>
        <v>818</v>
      </c>
      <c r="AC50" s="527"/>
      <c r="AD50" s="307" t="s">
        <v>1249</v>
      </c>
      <c r="AE50" s="307"/>
      <c r="AF50" s="40" t="s">
        <v>461</v>
      </c>
      <c r="AG50" s="530">
        <f t="shared" si="3"/>
        <v>0.7</v>
      </c>
      <c r="AH50" s="530"/>
      <c r="AI50" s="313"/>
      <c r="AJ50" s="51"/>
      <c r="AK50" s="365"/>
      <c r="AL50" s="414"/>
      <c r="AM50" s="414"/>
      <c r="AN50" s="437"/>
      <c r="AO50" s="58">
        <f t="shared" si="4"/>
        <v>573</v>
      </c>
      <c r="AP50" s="23"/>
    </row>
    <row r="51" spans="1:42" ht="16.5" customHeight="1">
      <c r="A51" s="14">
        <v>72</v>
      </c>
      <c r="B51" s="15">
        <v>8522</v>
      </c>
      <c r="C51" s="50" t="s">
        <v>163</v>
      </c>
      <c r="D51" s="367"/>
      <c r="E51" s="559"/>
      <c r="F51" s="57"/>
      <c r="G51" s="283"/>
      <c r="H51" s="420"/>
      <c r="I51" s="283"/>
      <c r="J51" s="283"/>
      <c r="K51" s="283"/>
      <c r="L51" s="283"/>
      <c r="M51" s="283"/>
      <c r="N51" s="283"/>
      <c r="O51" s="283"/>
      <c r="P51" s="283"/>
      <c r="Q51" s="283"/>
      <c r="R51" s="283"/>
      <c r="S51" s="69"/>
      <c r="T51" s="70"/>
      <c r="U51" s="71"/>
      <c r="V51" s="364" t="s">
        <v>356</v>
      </c>
      <c r="W51" s="365"/>
      <c r="X51" s="365"/>
      <c r="Y51" s="365"/>
      <c r="Z51" s="365"/>
      <c r="AA51" s="365"/>
      <c r="AB51" s="527">
        <f>'認知通所介護'!AB51</f>
        <v>905</v>
      </c>
      <c r="AC51" s="527"/>
      <c r="AD51" s="307" t="s">
        <v>1249</v>
      </c>
      <c r="AE51" s="307"/>
      <c r="AF51" s="40" t="s">
        <v>461</v>
      </c>
      <c r="AG51" s="530">
        <f t="shared" si="3"/>
        <v>0.7</v>
      </c>
      <c r="AH51" s="530"/>
      <c r="AI51" s="313"/>
      <c r="AJ51" s="51"/>
      <c r="AK51" s="365"/>
      <c r="AL51" s="414"/>
      <c r="AM51" s="414"/>
      <c r="AN51" s="437"/>
      <c r="AO51" s="58">
        <f t="shared" si="4"/>
        <v>634</v>
      </c>
      <c r="AP51" s="23"/>
    </row>
    <row r="52" spans="1:42" ht="16.5" customHeight="1">
      <c r="A52" s="14">
        <v>72</v>
      </c>
      <c r="B52" s="15">
        <v>8523</v>
      </c>
      <c r="C52" s="50" t="s">
        <v>164</v>
      </c>
      <c r="D52" s="367"/>
      <c r="E52" s="559"/>
      <c r="F52" s="57"/>
      <c r="G52" s="283"/>
      <c r="H52" s="420"/>
      <c r="I52" s="283"/>
      <c r="J52" s="283"/>
      <c r="K52" s="283"/>
      <c r="L52" s="283"/>
      <c r="M52" s="283"/>
      <c r="N52" s="283"/>
      <c r="O52" s="283"/>
      <c r="P52" s="283"/>
      <c r="Q52" s="283"/>
      <c r="R52" s="283"/>
      <c r="S52" s="69"/>
      <c r="T52" s="70"/>
      <c r="U52" s="71"/>
      <c r="V52" s="364" t="s">
        <v>358</v>
      </c>
      <c r="W52" s="365"/>
      <c r="X52" s="365"/>
      <c r="Y52" s="365"/>
      <c r="Z52" s="365"/>
      <c r="AA52" s="365"/>
      <c r="AB52" s="527">
        <f>'認知通所介護'!AB52</f>
        <v>992</v>
      </c>
      <c r="AC52" s="527"/>
      <c r="AD52" s="307" t="s">
        <v>1249</v>
      </c>
      <c r="AE52" s="307"/>
      <c r="AF52" s="40" t="s">
        <v>461</v>
      </c>
      <c r="AG52" s="530">
        <f t="shared" si="3"/>
        <v>0.7</v>
      </c>
      <c r="AH52" s="530"/>
      <c r="AI52" s="313"/>
      <c r="AJ52" s="51"/>
      <c r="AK52" s="365"/>
      <c r="AL52" s="414"/>
      <c r="AM52" s="414"/>
      <c r="AN52" s="437"/>
      <c r="AO52" s="58">
        <f t="shared" si="4"/>
        <v>694</v>
      </c>
      <c r="AP52" s="23"/>
    </row>
    <row r="53" spans="1:42" ht="16.5" customHeight="1">
      <c r="A53" s="14">
        <v>72</v>
      </c>
      <c r="B53" s="15">
        <v>8524</v>
      </c>
      <c r="C53" s="50" t="s">
        <v>165</v>
      </c>
      <c r="D53" s="367"/>
      <c r="E53" s="559"/>
      <c r="F53" s="57"/>
      <c r="G53" s="283"/>
      <c r="H53" s="420"/>
      <c r="I53" s="283"/>
      <c r="J53" s="283"/>
      <c r="K53" s="283"/>
      <c r="L53" s="283"/>
      <c r="M53" s="283"/>
      <c r="N53" s="283"/>
      <c r="O53" s="283"/>
      <c r="P53" s="283"/>
      <c r="Q53" s="283"/>
      <c r="R53" s="283"/>
      <c r="S53" s="69"/>
      <c r="T53" s="70"/>
      <c r="U53" s="71"/>
      <c r="V53" s="364" t="s">
        <v>360</v>
      </c>
      <c r="W53" s="365"/>
      <c r="X53" s="365"/>
      <c r="Y53" s="365"/>
      <c r="Z53" s="365"/>
      <c r="AA53" s="365"/>
      <c r="AB53" s="527">
        <f>'認知通所介護'!AB53</f>
        <v>1079</v>
      </c>
      <c r="AC53" s="527"/>
      <c r="AD53" s="307" t="s">
        <v>1249</v>
      </c>
      <c r="AE53" s="307"/>
      <c r="AF53" s="40" t="s">
        <v>461</v>
      </c>
      <c r="AG53" s="530">
        <f t="shared" si="3"/>
        <v>0.7</v>
      </c>
      <c r="AH53" s="530"/>
      <c r="AI53" s="313"/>
      <c r="AJ53" s="51"/>
      <c r="AK53" s="365"/>
      <c r="AL53" s="414"/>
      <c r="AM53" s="414"/>
      <c r="AN53" s="437"/>
      <c r="AO53" s="58">
        <f t="shared" si="4"/>
        <v>755</v>
      </c>
      <c r="AP53" s="23"/>
    </row>
    <row r="54" spans="1:42" ht="16.5" customHeight="1">
      <c r="A54" s="14">
        <v>72</v>
      </c>
      <c r="B54" s="15">
        <v>8525</v>
      </c>
      <c r="C54" s="50" t="s">
        <v>166</v>
      </c>
      <c r="D54" s="367"/>
      <c r="E54" s="559"/>
      <c r="F54" s="44"/>
      <c r="G54" s="25"/>
      <c r="H54" s="439"/>
      <c r="I54" s="25"/>
      <c r="J54" s="25"/>
      <c r="K54" s="25"/>
      <c r="L54" s="25"/>
      <c r="M54" s="25"/>
      <c r="N54" s="25"/>
      <c r="O54" s="25"/>
      <c r="P54" s="25"/>
      <c r="Q54" s="25"/>
      <c r="R54" s="25"/>
      <c r="S54" s="69"/>
      <c r="T54" s="70"/>
      <c r="U54" s="71"/>
      <c r="V54" s="364" t="s">
        <v>362</v>
      </c>
      <c r="W54" s="365"/>
      <c r="X54" s="365"/>
      <c r="Y54" s="365"/>
      <c r="Z54" s="365"/>
      <c r="AA54" s="365"/>
      <c r="AB54" s="527">
        <f>'認知通所介護'!AB54</f>
        <v>1166</v>
      </c>
      <c r="AC54" s="527"/>
      <c r="AD54" s="307" t="s">
        <v>1249</v>
      </c>
      <c r="AE54" s="307"/>
      <c r="AF54" s="40" t="s">
        <v>461</v>
      </c>
      <c r="AG54" s="530">
        <f t="shared" si="3"/>
        <v>0.7</v>
      </c>
      <c r="AH54" s="530"/>
      <c r="AI54" s="313"/>
      <c r="AJ54" s="51"/>
      <c r="AK54" s="365"/>
      <c r="AL54" s="414"/>
      <c r="AM54" s="414"/>
      <c r="AN54" s="437"/>
      <c r="AO54" s="58">
        <f t="shared" si="4"/>
        <v>816</v>
      </c>
      <c r="AP54" s="23"/>
    </row>
    <row r="55" spans="1:42" ht="16.5" customHeight="1">
      <c r="A55" s="14">
        <v>72</v>
      </c>
      <c r="B55" s="15">
        <v>8531</v>
      </c>
      <c r="C55" s="50" t="s">
        <v>506</v>
      </c>
      <c r="D55" s="367"/>
      <c r="E55" s="559"/>
      <c r="F55" s="57" t="s">
        <v>1777</v>
      </c>
      <c r="G55" s="283"/>
      <c r="H55" s="11"/>
      <c r="I55" s="400"/>
      <c r="J55" s="30"/>
      <c r="K55" s="283"/>
      <c r="L55" s="283"/>
      <c r="M55" s="283"/>
      <c r="N55" s="283"/>
      <c r="O55" s="283"/>
      <c r="P55" s="283"/>
      <c r="Q55" s="283"/>
      <c r="R55" s="283"/>
      <c r="S55" s="69"/>
      <c r="T55" s="70"/>
      <c r="U55" s="71"/>
      <c r="V55" s="364" t="s">
        <v>354</v>
      </c>
      <c r="W55" s="365"/>
      <c r="X55" s="365"/>
      <c r="Y55" s="365"/>
      <c r="Z55" s="365"/>
      <c r="AA55" s="365"/>
      <c r="AB55" s="527">
        <f>'認知通所介護'!AB55</f>
        <v>930</v>
      </c>
      <c r="AC55" s="527"/>
      <c r="AD55" s="307" t="s">
        <v>1249</v>
      </c>
      <c r="AE55" s="307"/>
      <c r="AF55" s="40" t="s">
        <v>461</v>
      </c>
      <c r="AG55" s="530">
        <f t="shared" si="3"/>
        <v>0.7</v>
      </c>
      <c r="AH55" s="530"/>
      <c r="AI55" s="313"/>
      <c r="AJ55" s="51"/>
      <c r="AK55" s="365"/>
      <c r="AL55" s="414"/>
      <c r="AM55" s="414"/>
      <c r="AN55" s="437"/>
      <c r="AO55" s="58">
        <f t="shared" si="4"/>
        <v>651</v>
      </c>
      <c r="AP55" s="53"/>
    </row>
    <row r="56" spans="1:42" ht="16.5" customHeight="1">
      <c r="A56" s="14">
        <v>72</v>
      </c>
      <c r="B56" s="15">
        <v>8532</v>
      </c>
      <c r="C56" s="50" t="s">
        <v>507</v>
      </c>
      <c r="D56" s="367"/>
      <c r="E56" s="559"/>
      <c r="F56" s="57"/>
      <c r="G56" s="283"/>
      <c r="H56" s="11"/>
      <c r="I56" s="400"/>
      <c r="J56" s="30"/>
      <c r="K56" s="283"/>
      <c r="L56" s="283"/>
      <c r="M56" s="283"/>
      <c r="N56" s="283"/>
      <c r="O56" s="283"/>
      <c r="P56" s="283"/>
      <c r="Q56" s="283"/>
      <c r="R56" s="283"/>
      <c r="S56" s="69"/>
      <c r="T56" s="70"/>
      <c r="U56" s="71"/>
      <c r="V56" s="364" t="s">
        <v>356</v>
      </c>
      <c r="W56" s="365"/>
      <c r="X56" s="365"/>
      <c r="Y56" s="365"/>
      <c r="Z56" s="365"/>
      <c r="AA56" s="365"/>
      <c r="AB56" s="527">
        <f>'認知通所介護'!AB56</f>
        <v>1030</v>
      </c>
      <c r="AC56" s="527"/>
      <c r="AD56" s="307" t="s">
        <v>1249</v>
      </c>
      <c r="AE56" s="307"/>
      <c r="AF56" s="40" t="s">
        <v>461</v>
      </c>
      <c r="AG56" s="530">
        <f t="shared" si="3"/>
        <v>0.7</v>
      </c>
      <c r="AH56" s="530"/>
      <c r="AI56" s="313"/>
      <c r="AJ56" s="51"/>
      <c r="AK56" s="365"/>
      <c r="AL56" s="414"/>
      <c r="AM56" s="414"/>
      <c r="AN56" s="437"/>
      <c r="AO56" s="58">
        <f t="shared" si="4"/>
        <v>721</v>
      </c>
      <c r="AP56" s="53"/>
    </row>
    <row r="57" spans="1:42" ht="16.5" customHeight="1">
      <c r="A57" s="14">
        <v>72</v>
      </c>
      <c r="B57" s="15">
        <v>8533</v>
      </c>
      <c r="C57" s="50" t="s">
        <v>508</v>
      </c>
      <c r="D57" s="367"/>
      <c r="E57" s="559"/>
      <c r="F57" s="57"/>
      <c r="G57" s="283"/>
      <c r="H57" s="11"/>
      <c r="I57" s="400"/>
      <c r="J57" s="30"/>
      <c r="K57" s="283"/>
      <c r="L57" s="283"/>
      <c r="M57" s="283"/>
      <c r="N57" s="283"/>
      <c r="O57" s="283"/>
      <c r="P57" s="283"/>
      <c r="Q57" s="283"/>
      <c r="R57" s="283"/>
      <c r="S57" s="69"/>
      <c r="T57" s="70"/>
      <c r="U57" s="71"/>
      <c r="V57" s="364" t="s">
        <v>358</v>
      </c>
      <c r="W57" s="365"/>
      <c r="X57" s="365"/>
      <c r="Y57" s="365"/>
      <c r="Z57" s="365"/>
      <c r="AA57" s="365"/>
      <c r="AB57" s="527">
        <f>'認知通所介護'!AB57</f>
        <v>1131</v>
      </c>
      <c r="AC57" s="527"/>
      <c r="AD57" s="307" t="s">
        <v>1249</v>
      </c>
      <c r="AE57" s="307"/>
      <c r="AF57" s="40" t="s">
        <v>461</v>
      </c>
      <c r="AG57" s="530">
        <f t="shared" si="3"/>
        <v>0.7</v>
      </c>
      <c r="AH57" s="530"/>
      <c r="AI57" s="313"/>
      <c r="AJ57" s="51"/>
      <c r="AK57" s="365"/>
      <c r="AL57" s="414"/>
      <c r="AM57" s="414"/>
      <c r="AN57" s="437"/>
      <c r="AO57" s="58">
        <f t="shared" si="4"/>
        <v>792</v>
      </c>
      <c r="AP57" s="53"/>
    </row>
    <row r="58" spans="1:42" ht="16.5" customHeight="1">
      <c r="A58" s="14">
        <v>72</v>
      </c>
      <c r="B58" s="15">
        <v>8534</v>
      </c>
      <c r="C58" s="50" t="s">
        <v>509</v>
      </c>
      <c r="D58" s="367"/>
      <c r="E58" s="559"/>
      <c r="F58" s="57"/>
      <c r="G58" s="283"/>
      <c r="H58" s="11"/>
      <c r="I58" s="400"/>
      <c r="J58" s="30"/>
      <c r="K58" s="283"/>
      <c r="L58" s="283"/>
      <c r="M58" s="283"/>
      <c r="N58" s="283"/>
      <c r="O58" s="283"/>
      <c r="P58" s="283"/>
      <c r="Q58" s="283"/>
      <c r="R58" s="283"/>
      <c r="S58" s="69"/>
      <c r="T58" s="70"/>
      <c r="U58" s="71"/>
      <c r="V58" s="364" t="s">
        <v>360</v>
      </c>
      <c r="W58" s="365"/>
      <c r="X58" s="365"/>
      <c r="Y58" s="365"/>
      <c r="Z58" s="365"/>
      <c r="AA58" s="365"/>
      <c r="AB58" s="527">
        <f>'認知通所介護'!AB58</f>
        <v>1232</v>
      </c>
      <c r="AC58" s="527"/>
      <c r="AD58" s="307" t="s">
        <v>1249</v>
      </c>
      <c r="AE58" s="307"/>
      <c r="AF58" s="40" t="s">
        <v>461</v>
      </c>
      <c r="AG58" s="530">
        <f t="shared" si="3"/>
        <v>0.7</v>
      </c>
      <c r="AH58" s="530"/>
      <c r="AI58" s="313"/>
      <c r="AJ58" s="51"/>
      <c r="AK58" s="365"/>
      <c r="AL58" s="414"/>
      <c r="AM58" s="414"/>
      <c r="AN58" s="437"/>
      <c r="AO58" s="58">
        <f t="shared" si="4"/>
        <v>862</v>
      </c>
      <c r="AP58" s="53"/>
    </row>
    <row r="59" spans="1:42" ht="16.5" customHeight="1">
      <c r="A59" s="14">
        <v>72</v>
      </c>
      <c r="B59" s="15">
        <v>8535</v>
      </c>
      <c r="C59" s="50" t="s">
        <v>510</v>
      </c>
      <c r="D59" s="367"/>
      <c r="E59" s="559"/>
      <c r="F59" s="44"/>
      <c r="G59" s="25"/>
      <c r="H59" s="59"/>
      <c r="I59" s="60"/>
      <c r="J59" s="32"/>
      <c r="K59" s="25"/>
      <c r="L59" s="25"/>
      <c r="M59" s="25"/>
      <c r="N59" s="25"/>
      <c r="O59" s="25"/>
      <c r="P59" s="25"/>
      <c r="Q59" s="25"/>
      <c r="R59" s="25"/>
      <c r="S59" s="69"/>
      <c r="T59" s="70"/>
      <c r="U59" s="71"/>
      <c r="V59" s="364" t="s">
        <v>362</v>
      </c>
      <c r="W59" s="365"/>
      <c r="X59" s="365"/>
      <c r="Y59" s="365"/>
      <c r="Z59" s="365"/>
      <c r="AA59" s="365"/>
      <c r="AB59" s="527">
        <f>'認知通所介護'!AB59</f>
        <v>1332</v>
      </c>
      <c r="AC59" s="527"/>
      <c r="AD59" s="307" t="s">
        <v>1249</v>
      </c>
      <c r="AE59" s="307"/>
      <c r="AF59" s="40" t="s">
        <v>461</v>
      </c>
      <c r="AG59" s="530">
        <f t="shared" si="3"/>
        <v>0.7</v>
      </c>
      <c r="AH59" s="530"/>
      <c r="AI59" s="313"/>
      <c r="AJ59" s="51"/>
      <c r="AK59" s="365"/>
      <c r="AL59" s="414"/>
      <c r="AM59" s="414"/>
      <c r="AN59" s="437"/>
      <c r="AO59" s="58">
        <f t="shared" si="4"/>
        <v>932</v>
      </c>
      <c r="AP59" s="53"/>
    </row>
    <row r="60" spans="1:42" ht="16.5" customHeight="1">
      <c r="A60" s="14">
        <v>72</v>
      </c>
      <c r="B60" s="15">
        <v>8541</v>
      </c>
      <c r="C60" s="50" t="s">
        <v>1166</v>
      </c>
      <c r="D60" s="367"/>
      <c r="E60" s="559"/>
      <c r="F60" s="57" t="s">
        <v>1152</v>
      </c>
      <c r="G60" s="420"/>
      <c r="H60" s="283"/>
      <c r="I60" s="400"/>
      <c r="J60" s="401"/>
      <c r="K60" s="283" t="s">
        <v>1158</v>
      </c>
      <c r="L60" s="420"/>
      <c r="M60" s="10"/>
      <c r="N60" s="283"/>
      <c r="O60" s="283"/>
      <c r="P60" s="283"/>
      <c r="Q60" s="283"/>
      <c r="R60" s="283"/>
      <c r="S60" s="69"/>
      <c r="T60" s="70"/>
      <c r="U60" s="71"/>
      <c r="V60" s="364" t="s">
        <v>354</v>
      </c>
      <c r="W60" s="365"/>
      <c r="X60" s="365"/>
      <c r="Y60" s="365"/>
      <c r="Z60" s="365"/>
      <c r="AA60" s="365"/>
      <c r="AB60" s="527">
        <f>'認知通所介護'!AB60</f>
        <v>930</v>
      </c>
      <c r="AC60" s="527"/>
      <c r="AD60" s="307" t="s">
        <v>883</v>
      </c>
      <c r="AE60" s="414"/>
      <c r="AF60" s="40" t="s">
        <v>492</v>
      </c>
      <c r="AG60" s="530">
        <f t="shared" si="3"/>
        <v>0.7</v>
      </c>
      <c r="AH60" s="530"/>
      <c r="AI60" s="414" t="s">
        <v>462</v>
      </c>
      <c r="AJ60" s="529">
        <f>$AJ$25</f>
        <v>50</v>
      </c>
      <c r="AK60" s="529"/>
      <c r="AL60" s="365" t="s">
        <v>883</v>
      </c>
      <c r="AM60" s="414"/>
      <c r="AN60" s="437"/>
      <c r="AO60" s="58">
        <f aca="true" t="shared" si="5" ref="AO60:AO69">ROUND(ROUND(AB60*AG60,0)+AJ60,0)</f>
        <v>701</v>
      </c>
      <c r="AP60" s="53"/>
    </row>
    <row r="61" spans="1:42" ht="16.5" customHeight="1">
      <c r="A61" s="14">
        <v>72</v>
      </c>
      <c r="B61" s="15">
        <v>8542</v>
      </c>
      <c r="C61" s="50" t="s">
        <v>1167</v>
      </c>
      <c r="D61" s="367"/>
      <c r="E61" s="559"/>
      <c r="F61" s="303" t="s">
        <v>463</v>
      </c>
      <c r="G61" s="420"/>
      <c r="H61" s="283"/>
      <c r="I61" s="400"/>
      <c r="J61" s="401"/>
      <c r="K61" s="28" t="s">
        <v>493</v>
      </c>
      <c r="L61" s="420"/>
      <c r="M61" s="10"/>
      <c r="N61" s="283"/>
      <c r="O61" s="283"/>
      <c r="P61" s="283"/>
      <c r="Q61" s="283"/>
      <c r="R61" s="283"/>
      <c r="S61" s="69"/>
      <c r="T61" s="70"/>
      <c r="U61" s="71"/>
      <c r="V61" s="364" t="s">
        <v>356</v>
      </c>
      <c r="W61" s="365"/>
      <c r="X61" s="365"/>
      <c r="Y61" s="365"/>
      <c r="Z61" s="365"/>
      <c r="AA61" s="365"/>
      <c r="AB61" s="527">
        <f>'認知通所介護'!AB61</f>
        <v>1030</v>
      </c>
      <c r="AC61" s="527"/>
      <c r="AD61" s="307" t="s">
        <v>883</v>
      </c>
      <c r="AE61" s="414"/>
      <c r="AF61" s="40" t="s">
        <v>492</v>
      </c>
      <c r="AG61" s="530">
        <f t="shared" si="3"/>
        <v>0.7</v>
      </c>
      <c r="AH61" s="530"/>
      <c r="AI61" s="414" t="s">
        <v>462</v>
      </c>
      <c r="AJ61" s="529">
        <f>$AJ$25</f>
        <v>50</v>
      </c>
      <c r="AK61" s="529"/>
      <c r="AL61" s="365" t="s">
        <v>883</v>
      </c>
      <c r="AM61" s="414"/>
      <c r="AN61" s="437"/>
      <c r="AO61" s="58">
        <f t="shared" si="5"/>
        <v>771</v>
      </c>
      <c r="AP61" s="53"/>
    </row>
    <row r="62" spans="1:42" ht="16.5" customHeight="1">
      <c r="A62" s="14">
        <v>72</v>
      </c>
      <c r="B62" s="15">
        <v>8543</v>
      </c>
      <c r="C62" s="50" t="s">
        <v>1168</v>
      </c>
      <c r="D62" s="367"/>
      <c r="E62" s="559"/>
      <c r="F62" s="57" t="s">
        <v>464</v>
      </c>
      <c r="G62" s="420"/>
      <c r="H62" s="283"/>
      <c r="I62" s="400"/>
      <c r="J62" s="401"/>
      <c r="K62" s="419"/>
      <c r="L62" s="420"/>
      <c r="M62" s="10"/>
      <c r="N62" s="283"/>
      <c r="O62" s="283"/>
      <c r="P62" s="283"/>
      <c r="Q62" s="283"/>
      <c r="R62" s="283"/>
      <c r="S62" s="69"/>
      <c r="T62" s="70"/>
      <c r="U62" s="71"/>
      <c r="V62" s="364" t="s">
        <v>358</v>
      </c>
      <c r="W62" s="365"/>
      <c r="X62" s="365"/>
      <c r="Y62" s="365"/>
      <c r="Z62" s="365"/>
      <c r="AA62" s="365"/>
      <c r="AB62" s="527">
        <f>'認知通所介護'!AB62</f>
        <v>1131</v>
      </c>
      <c r="AC62" s="527"/>
      <c r="AD62" s="307" t="s">
        <v>883</v>
      </c>
      <c r="AE62" s="414"/>
      <c r="AF62" s="40" t="s">
        <v>492</v>
      </c>
      <c r="AG62" s="530">
        <f t="shared" si="3"/>
        <v>0.7</v>
      </c>
      <c r="AH62" s="530"/>
      <c r="AI62" s="414" t="s">
        <v>462</v>
      </c>
      <c r="AJ62" s="529">
        <f>$AJ$25</f>
        <v>50</v>
      </c>
      <c r="AK62" s="529"/>
      <c r="AL62" s="365" t="s">
        <v>883</v>
      </c>
      <c r="AM62" s="414"/>
      <c r="AN62" s="437"/>
      <c r="AO62" s="58">
        <f t="shared" si="5"/>
        <v>842</v>
      </c>
      <c r="AP62" s="53"/>
    </row>
    <row r="63" spans="1:42" ht="16.5" customHeight="1">
      <c r="A63" s="14">
        <v>72</v>
      </c>
      <c r="B63" s="15">
        <v>8544</v>
      </c>
      <c r="C63" s="50" t="s">
        <v>1192</v>
      </c>
      <c r="D63" s="367"/>
      <c r="E63" s="559"/>
      <c r="F63" s="57"/>
      <c r="G63" s="420"/>
      <c r="H63" s="283"/>
      <c r="I63" s="400"/>
      <c r="J63" s="401"/>
      <c r="K63" s="419"/>
      <c r="L63" s="420"/>
      <c r="M63" s="10"/>
      <c r="N63" s="283"/>
      <c r="O63" s="283"/>
      <c r="P63" s="283"/>
      <c r="Q63" s="283"/>
      <c r="R63" s="283"/>
      <c r="S63" s="69"/>
      <c r="T63" s="70"/>
      <c r="U63" s="71"/>
      <c r="V63" s="364" t="s">
        <v>360</v>
      </c>
      <c r="W63" s="365"/>
      <c r="X63" s="365"/>
      <c r="Y63" s="365"/>
      <c r="Z63" s="365"/>
      <c r="AA63" s="365"/>
      <c r="AB63" s="527">
        <f>'認知通所介護'!AB63</f>
        <v>1232</v>
      </c>
      <c r="AC63" s="527"/>
      <c r="AD63" s="307" t="s">
        <v>883</v>
      </c>
      <c r="AE63" s="414"/>
      <c r="AF63" s="40" t="s">
        <v>492</v>
      </c>
      <c r="AG63" s="530">
        <f t="shared" si="3"/>
        <v>0.7</v>
      </c>
      <c r="AH63" s="530"/>
      <c r="AI63" s="414" t="s">
        <v>462</v>
      </c>
      <c r="AJ63" s="529">
        <f>$AJ$25</f>
        <v>50</v>
      </c>
      <c r="AK63" s="529"/>
      <c r="AL63" s="365" t="s">
        <v>883</v>
      </c>
      <c r="AM63" s="414"/>
      <c r="AN63" s="437"/>
      <c r="AO63" s="58">
        <f t="shared" si="5"/>
        <v>912</v>
      </c>
      <c r="AP63" s="53"/>
    </row>
    <row r="64" spans="1:42" ht="16.5" customHeight="1">
      <c r="A64" s="14">
        <v>72</v>
      </c>
      <c r="B64" s="15">
        <v>8545</v>
      </c>
      <c r="C64" s="50" t="s">
        <v>1193</v>
      </c>
      <c r="D64" s="367"/>
      <c r="E64" s="559"/>
      <c r="F64" s="57"/>
      <c r="G64" s="420"/>
      <c r="H64" s="283"/>
      <c r="I64" s="400"/>
      <c r="J64" s="401"/>
      <c r="K64" s="413"/>
      <c r="L64" s="439"/>
      <c r="M64" s="305"/>
      <c r="N64" s="25"/>
      <c r="O64" s="25"/>
      <c r="P64" s="25"/>
      <c r="Q64" s="25"/>
      <c r="R64" s="25"/>
      <c r="S64" s="69"/>
      <c r="T64" s="70"/>
      <c r="U64" s="71"/>
      <c r="V64" s="364" t="s">
        <v>362</v>
      </c>
      <c r="W64" s="365"/>
      <c r="X64" s="365"/>
      <c r="Y64" s="365"/>
      <c r="Z64" s="365"/>
      <c r="AA64" s="365"/>
      <c r="AB64" s="527">
        <f>'認知通所介護'!AB64</f>
        <v>1332</v>
      </c>
      <c r="AC64" s="527"/>
      <c r="AD64" s="307" t="s">
        <v>883</v>
      </c>
      <c r="AE64" s="414"/>
      <c r="AF64" s="40" t="s">
        <v>492</v>
      </c>
      <c r="AG64" s="530">
        <f t="shared" si="3"/>
        <v>0.7</v>
      </c>
      <c r="AH64" s="530"/>
      <c r="AI64" s="414" t="s">
        <v>462</v>
      </c>
      <c r="AJ64" s="529">
        <f>$AJ$25</f>
        <v>50</v>
      </c>
      <c r="AK64" s="529"/>
      <c r="AL64" s="365" t="s">
        <v>883</v>
      </c>
      <c r="AM64" s="414"/>
      <c r="AN64" s="437"/>
      <c r="AO64" s="58">
        <f t="shared" si="5"/>
        <v>982</v>
      </c>
      <c r="AP64" s="53"/>
    </row>
    <row r="65" spans="1:42" ht="16.5" customHeight="1">
      <c r="A65" s="14">
        <v>72</v>
      </c>
      <c r="B65" s="15">
        <v>8551</v>
      </c>
      <c r="C65" s="50" t="s">
        <v>1194</v>
      </c>
      <c r="D65" s="367"/>
      <c r="E65" s="559"/>
      <c r="F65" s="420"/>
      <c r="G65" s="283"/>
      <c r="H65" s="11"/>
      <c r="I65" s="400"/>
      <c r="J65" s="30"/>
      <c r="K65" s="57" t="s">
        <v>1778</v>
      </c>
      <c r="L65" s="420"/>
      <c r="M65" s="10"/>
      <c r="N65" s="283"/>
      <c r="O65" s="283"/>
      <c r="P65" s="283"/>
      <c r="Q65" s="283"/>
      <c r="R65" s="284"/>
      <c r="S65" s="69"/>
      <c r="T65" s="70"/>
      <c r="U65" s="71"/>
      <c r="V65" s="364" t="s">
        <v>354</v>
      </c>
      <c r="W65" s="25"/>
      <c r="X65" s="25"/>
      <c r="Y65" s="25"/>
      <c r="Z65" s="25"/>
      <c r="AA65" s="25"/>
      <c r="AB65" s="527">
        <f>'認知通所介護'!AB65</f>
        <v>930</v>
      </c>
      <c r="AC65" s="527"/>
      <c r="AD65" s="307" t="s">
        <v>883</v>
      </c>
      <c r="AE65" s="414"/>
      <c r="AF65" s="40" t="s">
        <v>492</v>
      </c>
      <c r="AG65" s="530">
        <f t="shared" si="3"/>
        <v>0.7</v>
      </c>
      <c r="AH65" s="530"/>
      <c r="AI65" s="414" t="s">
        <v>462</v>
      </c>
      <c r="AJ65" s="529">
        <f>$AJ$30</f>
        <v>100</v>
      </c>
      <c r="AK65" s="529"/>
      <c r="AL65" s="365" t="s">
        <v>883</v>
      </c>
      <c r="AM65" s="414"/>
      <c r="AN65" s="437"/>
      <c r="AO65" s="58">
        <f t="shared" si="5"/>
        <v>751</v>
      </c>
      <c r="AP65" s="53"/>
    </row>
    <row r="66" spans="1:42" ht="16.5" customHeight="1">
      <c r="A66" s="14">
        <v>72</v>
      </c>
      <c r="B66" s="15">
        <v>8552</v>
      </c>
      <c r="C66" s="50" t="s">
        <v>1195</v>
      </c>
      <c r="D66" s="367"/>
      <c r="E66" s="559"/>
      <c r="F66" s="420"/>
      <c r="G66" s="283"/>
      <c r="H66" s="11"/>
      <c r="I66" s="400"/>
      <c r="J66" s="30"/>
      <c r="K66" s="28" t="s">
        <v>494</v>
      </c>
      <c r="L66" s="420"/>
      <c r="M66" s="10"/>
      <c r="N66" s="283"/>
      <c r="O66" s="283"/>
      <c r="P66" s="283"/>
      <c r="Q66" s="283"/>
      <c r="R66" s="284"/>
      <c r="S66" s="69"/>
      <c r="T66" s="70"/>
      <c r="U66" s="71"/>
      <c r="V66" s="364" t="s">
        <v>356</v>
      </c>
      <c r="W66" s="25"/>
      <c r="X66" s="25"/>
      <c r="Y66" s="25"/>
      <c r="Z66" s="25"/>
      <c r="AA66" s="25"/>
      <c r="AB66" s="527">
        <f>'認知通所介護'!AB66</f>
        <v>1030</v>
      </c>
      <c r="AC66" s="527"/>
      <c r="AD66" s="307" t="s">
        <v>883</v>
      </c>
      <c r="AE66" s="414"/>
      <c r="AF66" s="40" t="s">
        <v>492</v>
      </c>
      <c r="AG66" s="530">
        <f t="shared" si="3"/>
        <v>0.7</v>
      </c>
      <c r="AH66" s="530"/>
      <c r="AI66" s="414" t="s">
        <v>462</v>
      </c>
      <c r="AJ66" s="529">
        <f>$AJ$30</f>
        <v>100</v>
      </c>
      <c r="AK66" s="529"/>
      <c r="AL66" s="365" t="s">
        <v>883</v>
      </c>
      <c r="AM66" s="414"/>
      <c r="AN66" s="437"/>
      <c r="AO66" s="58">
        <f t="shared" si="5"/>
        <v>821</v>
      </c>
      <c r="AP66" s="53"/>
    </row>
    <row r="67" spans="1:42" ht="16.5" customHeight="1">
      <c r="A67" s="14">
        <v>72</v>
      </c>
      <c r="B67" s="15">
        <v>8553</v>
      </c>
      <c r="C67" s="50" t="s">
        <v>1196</v>
      </c>
      <c r="D67" s="367"/>
      <c r="E67" s="559"/>
      <c r="F67" s="57"/>
      <c r="G67" s="283"/>
      <c r="H67" s="11"/>
      <c r="I67" s="400"/>
      <c r="J67" s="30"/>
      <c r="K67" s="419"/>
      <c r="L67" s="420"/>
      <c r="M67" s="10"/>
      <c r="N67" s="283"/>
      <c r="O67" s="283"/>
      <c r="P67" s="283"/>
      <c r="Q67" s="283"/>
      <c r="R67" s="284"/>
      <c r="S67" s="69"/>
      <c r="T67" s="70"/>
      <c r="U67" s="71"/>
      <c r="V67" s="364" t="s">
        <v>358</v>
      </c>
      <c r="W67" s="25"/>
      <c r="X67" s="25"/>
      <c r="Y67" s="25"/>
      <c r="Z67" s="25"/>
      <c r="AA67" s="25"/>
      <c r="AB67" s="527">
        <f>'認知通所介護'!AB67</f>
        <v>1131</v>
      </c>
      <c r="AC67" s="527"/>
      <c r="AD67" s="307" t="s">
        <v>883</v>
      </c>
      <c r="AE67" s="414"/>
      <c r="AF67" s="40" t="s">
        <v>492</v>
      </c>
      <c r="AG67" s="530">
        <f t="shared" si="3"/>
        <v>0.7</v>
      </c>
      <c r="AH67" s="530"/>
      <c r="AI67" s="414" t="s">
        <v>462</v>
      </c>
      <c r="AJ67" s="529">
        <f>$AJ$30</f>
        <v>100</v>
      </c>
      <c r="AK67" s="529"/>
      <c r="AL67" s="365" t="s">
        <v>883</v>
      </c>
      <c r="AM67" s="414"/>
      <c r="AN67" s="437"/>
      <c r="AO67" s="58">
        <f t="shared" si="5"/>
        <v>892</v>
      </c>
      <c r="AP67" s="53"/>
    </row>
    <row r="68" spans="1:42" ht="16.5" customHeight="1">
      <c r="A68" s="14">
        <v>72</v>
      </c>
      <c r="B68" s="15">
        <v>8554</v>
      </c>
      <c r="C68" s="50" t="s">
        <v>136</v>
      </c>
      <c r="D68" s="367"/>
      <c r="E68" s="559"/>
      <c r="F68" s="57"/>
      <c r="G68" s="283"/>
      <c r="H68" s="11"/>
      <c r="I68" s="400"/>
      <c r="J68" s="30"/>
      <c r="K68" s="419"/>
      <c r="L68" s="420"/>
      <c r="M68" s="10"/>
      <c r="N68" s="283"/>
      <c r="O68" s="283"/>
      <c r="P68" s="283"/>
      <c r="Q68" s="283"/>
      <c r="R68" s="284"/>
      <c r="S68" s="69"/>
      <c r="T68" s="70"/>
      <c r="U68" s="71"/>
      <c r="V68" s="364" t="s">
        <v>360</v>
      </c>
      <c r="W68" s="25"/>
      <c r="X68" s="25"/>
      <c r="Y68" s="25"/>
      <c r="Z68" s="25"/>
      <c r="AA68" s="25"/>
      <c r="AB68" s="527">
        <f>'認知通所介護'!AB68</f>
        <v>1232</v>
      </c>
      <c r="AC68" s="527"/>
      <c r="AD68" s="307" t="s">
        <v>883</v>
      </c>
      <c r="AE68" s="414"/>
      <c r="AF68" s="40" t="s">
        <v>492</v>
      </c>
      <c r="AG68" s="530">
        <f t="shared" si="3"/>
        <v>0.7</v>
      </c>
      <c r="AH68" s="530"/>
      <c r="AI68" s="414" t="s">
        <v>462</v>
      </c>
      <c r="AJ68" s="529">
        <f>$AJ$30</f>
        <v>100</v>
      </c>
      <c r="AK68" s="529"/>
      <c r="AL68" s="365" t="s">
        <v>883</v>
      </c>
      <c r="AM68" s="414"/>
      <c r="AN68" s="437"/>
      <c r="AO68" s="58">
        <f t="shared" si="5"/>
        <v>962</v>
      </c>
      <c r="AP68" s="53"/>
    </row>
    <row r="69" spans="1:42" ht="16.5" customHeight="1">
      <c r="A69" s="14">
        <v>72</v>
      </c>
      <c r="B69" s="15">
        <v>8555</v>
      </c>
      <c r="C69" s="50" t="s">
        <v>137</v>
      </c>
      <c r="D69" s="367"/>
      <c r="E69" s="559"/>
      <c r="F69" s="57"/>
      <c r="G69" s="283"/>
      <c r="H69" s="11"/>
      <c r="I69" s="400"/>
      <c r="J69" s="30"/>
      <c r="K69" s="413"/>
      <c r="L69" s="439"/>
      <c r="M69" s="305"/>
      <c r="N69" s="25"/>
      <c r="O69" s="25"/>
      <c r="P69" s="25"/>
      <c r="Q69" s="25"/>
      <c r="R69" s="54"/>
      <c r="S69" s="69"/>
      <c r="T69" s="70"/>
      <c r="U69" s="71"/>
      <c r="V69" s="364" t="s">
        <v>362</v>
      </c>
      <c r="W69" s="25"/>
      <c r="X69" s="25"/>
      <c r="Y69" s="25"/>
      <c r="Z69" s="25"/>
      <c r="AA69" s="25"/>
      <c r="AB69" s="527">
        <f>'認知通所介護'!AB69</f>
        <v>1332</v>
      </c>
      <c r="AC69" s="527"/>
      <c r="AD69" s="307" t="s">
        <v>883</v>
      </c>
      <c r="AE69" s="414"/>
      <c r="AF69" s="40" t="s">
        <v>492</v>
      </c>
      <c r="AG69" s="530">
        <f t="shared" si="3"/>
        <v>0.7</v>
      </c>
      <c r="AH69" s="530"/>
      <c r="AI69" s="414" t="s">
        <v>462</v>
      </c>
      <c r="AJ69" s="529">
        <f>$AJ$30</f>
        <v>100</v>
      </c>
      <c r="AK69" s="529"/>
      <c r="AL69" s="365" t="s">
        <v>883</v>
      </c>
      <c r="AM69" s="414"/>
      <c r="AN69" s="437"/>
      <c r="AO69" s="58">
        <f t="shared" si="5"/>
        <v>1032</v>
      </c>
      <c r="AP69" s="53"/>
    </row>
    <row r="70" spans="1:42" ht="16.5" customHeight="1">
      <c r="A70" s="14">
        <v>72</v>
      </c>
      <c r="B70" s="15">
        <v>8561</v>
      </c>
      <c r="C70" s="50" t="s">
        <v>511</v>
      </c>
      <c r="D70" s="367"/>
      <c r="E70" s="315"/>
      <c r="G70" s="283"/>
      <c r="H70" s="11"/>
      <c r="I70" s="400"/>
      <c r="J70" s="30"/>
      <c r="K70" s="57" t="s">
        <v>1779</v>
      </c>
      <c r="L70" s="420"/>
      <c r="M70" s="10"/>
      <c r="N70" s="283"/>
      <c r="O70" s="283"/>
      <c r="P70" s="283"/>
      <c r="Q70" s="283"/>
      <c r="R70" s="284"/>
      <c r="S70" s="69"/>
      <c r="T70" s="70"/>
      <c r="U70" s="71"/>
      <c r="V70" s="364" t="s">
        <v>354</v>
      </c>
      <c r="W70" s="25"/>
      <c r="X70" s="25"/>
      <c r="Y70" s="25"/>
      <c r="Z70" s="25"/>
      <c r="AA70" s="25"/>
      <c r="AB70" s="527">
        <f>'認知通所介護'!AB70</f>
        <v>930</v>
      </c>
      <c r="AC70" s="527"/>
      <c r="AD70" s="307" t="s">
        <v>883</v>
      </c>
      <c r="AE70" s="414"/>
      <c r="AF70" s="40" t="s">
        <v>492</v>
      </c>
      <c r="AG70" s="530">
        <f t="shared" si="3"/>
        <v>0.7</v>
      </c>
      <c r="AH70" s="530"/>
      <c r="AI70" s="414" t="s">
        <v>462</v>
      </c>
      <c r="AJ70" s="529">
        <f>$AJ$35</f>
        <v>150</v>
      </c>
      <c r="AK70" s="529"/>
      <c r="AL70" s="365" t="s">
        <v>883</v>
      </c>
      <c r="AM70" s="414"/>
      <c r="AN70" s="437"/>
      <c r="AO70" s="58">
        <f>ROUND(ROUND(AB70*AG70,0)+AJ70,0)</f>
        <v>801</v>
      </c>
      <c r="AP70" s="53"/>
    </row>
    <row r="71" spans="1:42" ht="16.5" customHeight="1">
      <c r="A71" s="14">
        <v>72</v>
      </c>
      <c r="B71" s="15">
        <v>8562</v>
      </c>
      <c r="C71" s="50" t="s">
        <v>512</v>
      </c>
      <c r="D71" s="367"/>
      <c r="E71" s="315"/>
      <c r="G71" s="283"/>
      <c r="H71" s="11"/>
      <c r="I71" s="400"/>
      <c r="J71" s="30"/>
      <c r="K71" s="28" t="s">
        <v>497</v>
      </c>
      <c r="L71" s="420"/>
      <c r="M71" s="10"/>
      <c r="N71" s="283"/>
      <c r="O71" s="283"/>
      <c r="P71" s="283"/>
      <c r="Q71" s="283"/>
      <c r="R71" s="284"/>
      <c r="S71" s="69"/>
      <c r="T71" s="70"/>
      <c r="U71" s="71"/>
      <c r="V71" s="364" t="s">
        <v>356</v>
      </c>
      <c r="W71" s="25"/>
      <c r="X71" s="25"/>
      <c r="Y71" s="25"/>
      <c r="Z71" s="25"/>
      <c r="AA71" s="25"/>
      <c r="AB71" s="527">
        <f>'認知通所介護'!AB71</f>
        <v>1030</v>
      </c>
      <c r="AC71" s="527"/>
      <c r="AD71" s="307" t="s">
        <v>883</v>
      </c>
      <c r="AE71" s="414"/>
      <c r="AF71" s="40" t="s">
        <v>492</v>
      </c>
      <c r="AG71" s="530">
        <f t="shared" si="3"/>
        <v>0.7</v>
      </c>
      <c r="AH71" s="530"/>
      <c r="AI71" s="414" t="s">
        <v>462</v>
      </c>
      <c r="AJ71" s="529">
        <f>$AJ$35</f>
        <v>150</v>
      </c>
      <c r="AK71" s="529"/>
      <c r="AL71" s="365" t="s">
        <v>883</v>
      </c>
      <c r="AM71" s="414"/>
      <c r="AN71" s="437"/>
      <c r="AO71" s="58">
        <f>ROUND(ROUND(AB71*AG71,0)+AJ71,0)</f>
        <v>871</v>
      </c>
      <c r="AP71" s="53"/>
    </row>
    <row r="72" spans="1:42" ht="16.5" customHeight="1">
      <c r="A72" s="14">
        <v>72</v>
      </c>
      <c r="B72" s="15">
        <v>8563</v>
      </c>
      <c r="C72" s="50" t="s">
        <v>513</v>
      </c>
      <c r="D72" s="367"/>
      <c r="E72" s="315"/>
      <c r="F72" s="57"/>
      <c r="G72" s="283"/>
      <c r="H72" s="11"/>
      <c r="I72" s="400"/>
      <c r="J72" s="30"/>
      <c r="K72" s="419"/>
      <c r="L72" s="420"/>
      <c r="M72" s="10"/>
      <c r="N72" s="283"/>
      <c r="O72" s="283"/>
      <c r="P72" s="283"/>
      <c r="Q72" s="283"/>
      <c r="R72" s="284"/>
      <c r="S72" s="69"/>
      <c r="T72" s="70"/>
      <c r="U72" s="71"/>
      <c r="V72" s="364" t="s">
        <v>358</v>
      </c>
      <c r="W72" s="25"/>
      <c r="X72" s="25"/>
      <c r="Y72" s="25"/>
      <c r="Z72" s="25"/>
      <c r="AA72" s="25"/>
      <c r="AB72" s="527">
        <f>'認知通所介護'!AB72</f>
        <v>1131</v>
      </c>
      <c r="AC72" s="527"/>
      <c r="AD72" s="307" t="s">
        <v>883</v>
      </c>
      <c r="AE72" s="414"/>
      <c r="AF72" s="40" t="s">
        <v>492</v>
      </c>
      <c r="AG72" s="530">
        <f t="shared" si="3"/>
        <v>0.7</v>
      </c>
      <c r="AH72" s="530"/>
      <c r="AI72" s="414" t="s">
        <v>462</v>
      </c>
      <c r="AJ72" s="529">
        <f>$AJ$35</f>
        <v>150</v>
      </c>
      <c r="AK72" s="529"/>
      <c r="AL72" s="365" t="s">
        <v>883</v>
      </c>
      <c r="AM72" s="414"/>
      <c r="AN72" s="437"/>
      <c r="AO72" s="58">
        <f>ROUND(ROUND(AB72*AG72,0)+AJ72,0)</f>
        <v>942</v>
      </c>
      <c r="AP72" s="53"/>
    </row>
    <row r="73" spans="1:42" ht="16.5" customHeight="1">
      <c r="A73" s="14">
        <v>72</v>
      </c>
      <c r="B73" s="15">
        <v>8564</v>
      </c>
      <c r="C73" s="50" t="s">
        <v>514</v>
      </c>
      <c r="D73" s="367"/>
      <c r="E73" s="315"/>
      <c r="F73" s="57"/>
      <c r="G73" s="283"/>
      <c r="H73" s="11"/>
      <c r="I73" s="400"/>
      <c r="J73" s="30"/>
      <c r="K73" s="419"/>
      <c r="L73" s="420"/>
      <c r="M73" s="10"/>
      <c r="N73" s="283"/>
      <c r="O73" s="283"/>
      <c r="P73" s="283"/>
      <c r="Q73" s="283"/>
      <c r="R73" s="284"/>
      <c r="S73" s="69"/>
      <c r="T73" s="70"/>
      <c r="U73" s="71"/>
      <c r="V73" s="364" t="s">
        <v>360</v>
      </c>
      <c r="W73" s="25"/>
      <c r="X73" s="25"/>
      <c r="Y73" s="25"/>
      <c r="Z73" s="25"/>
      <c r="AA73" s="25"/>
      <c r="AB73" s="527">
        <f>'認知通所介護'!AB73</f>
        <v>1232</v>
      </c>
      <c r="AC73" s="527"/>
      <c r="AD73" s="307" t="s">
        <v>883</v>
      </c>
      <c r="AE73" s="414"/>
      <c r="AF73" s="40" t="s">
        <v>492</v>
      </c>
      <c r="AG73" s="530">
        <f t="shared" si="3"/>
        <v>0.7</v>
      </c>
      <c r="AH73" s="530"/>
      <c r="AI73" s="414" t="s">
        <v>462</v>
      </c>
      <c r="AJ73" s="529">
        <f>$AJ$35</f>
        <v>150</v>
      </c>
      <c r="AK73" s="529"/>
      <c r="AL73" s="365" t="s">
        <v>883</v>
      </c>
      <c r="AM73" s="414"/>
      <c r="AN73" s="437"/>
      <c r="AO73" s="58">
        <f>ROUND(ROUND(AB73*AG73,0)+AJ73,0)</f>
        <v>1012</v>
      </c>
      <c r="AP73" s="53"/>
    </row>
    <row r="74" spans="1:42" ht="16.5" customHeight="1">
      <c r="A74" s="14">
        <v>72</v>
      </c>
      <c r="B74" s="15">
        <v>8565</v>
      </c>
      <c r="C74" s="16" t="s">
        <v>515</v>
      </c>
      <c r="D74" s="314"/>
      <c r="E74" s="316"/>
      <c r="F74" s="44"/>
      <c r="G74" s="25"/>
      <c r="H74" s="59"/>
      <c r="I74" s="60"/>
      <c r="J74" s="32"/>
      <c r="K74" s="413"/>
      <c r="L74" s="439"/>
      <c r="M74" s="305"/>
      <c r="N74" s="25"/>
      <c r="O74" s="25"/>
      <c r="P74" s="25"/>
      <c r="Q74" s="25"/>
      <c r="R74" s="54"/>
      <c r="S74" s="318"/>
      <c r="T74" s="72"/>
      <c r="U74" s="291"/>
      <c r="V74" s="364" t="s">
        <v>362</v>
      </c>
      <c r="W74" s="25"/>
      <c r="X74" s="25"/>
      <c r="Y74" s="25"/>
      <c r="Z74" s="25"/>
      <c r="AA74" s="25"/>
      <c r="AB74" s="527">
        <f>'認知通所介護'!AB74</f>
        <v>1332</v>
      </c>
      <c r="AC74" s="527"/>
      <c r="AD74" s="307" t="s">
        <v>883</v>
      </c>
      <c r="AE74" s="414"/>
      <c r="AF74" s="40" t="s">
        <v>492</v>
      </c>
      <c r="AG74" s="530">
        <f t="shared" si="3"/>
        <v>0.7</v>
      </c>
      <c r="AH74" s="530"/>
      <c r="AI74" s="414" t="s">
        <v>462</v>
      </c>
      <c r="AJ74" s="529">
        <f>$AJ$35</f>
        <v>150</v>
      </c>
      <c r="AK74" s="529"/>
      <c r="AL74" s="365" t="s">
        <v>883</v>
      </c>
      <c r="AM74" s="414"/>
      <c r="AN74" s="437"/>
      <c r="AO74" s="58">
        <f>ROUND(ROUND(AB74*AG74,0)+AJ74,0)</f>
        <v>1082</v>
      </c>
      <c r="AP74" s="61"/>
    </row>
    <row r="75" spans="1:42" ht="16.5" customHeight="1">
      <c r="A75" s="14">
        <v>72</v>
      </c>
      <c r="B75" s="15">
        <v>8601</v>
      </c>
      <c r="C75" s="16" t="s">
        <v>516</v>
      </c>
      <c r="D75" s="565" t="s">
        <v>2047</v>
      </c>
      <c r="E75" s="440"/>
      <c r="F75" s="43" t="s">
        <v>351</v>
      </c>
      <c r="G75" s="21"/>
      <c r="H75" s="415"/>
      <c r="I75" s="21"/>
      <c r="J75" s="21"/>
      <c r="K75" s="21"/>
      <c r="L75" s="21"/>
      <c r="M75" s="21"/>
      <c r="N75" s="21"/>
      <c r="O75" s="21"/>
      <c r="P75" s="21"/>
      <c r="Q75" s="21"/>
      <c r="R75" s="89"/>
      <c r="S75" s="271"/>
      <c r="T75" s="272"/>
      <c r="U75" s="273"/>
      <c r="V75" s="364" t="s">
        <v>354</v>
      </c>
      <c r="W75" s="365"/>
      <c r="X75" s="365"/>
      <c r="Y75" s="365"/>
      <c r="Z75" s="365"/>
      <c r="AA75" s="365"/>
      <c r="AB75" s="527">
        <f>'認知通所介護'!AB75</f>
        <v>270</v>
      </c>
      <c r="AC75" s="527"/>
      <c r="AD75" s="38" t="s">
        <v>1249</v>
      </c>
      <c r="AE75" s="40"/>
      <c r="AF75" s="40" t="s">
        <v>461</v>
      </c>
      <c r="AG75" s="530">
        <f t="shared" si="3"/>
        <v>0.7</v>
      </c>
      <c r="AH75" s="530"/>
      <c r="AI75" s="40" t="s">
        <v>461</v>
      </c>
      <c r="AJ75" s="530">
        <f>$AJ$5</f>
        <v>0.63</v>
      </c>
      <c r="AK75" s="530"/>
      <c r="AL75" s="414"/>
      <c r="AM75" s="414"/>
      <c r="AN75" s="437"/>
      <c r="AO75" s="52">
        <f>ROUND(ROUND(AB75*AG75,0)*AJ75,0)</f>
        <v>119</v>
      </c>
      <c r="AP75" s="29" t="s">
        <v>352</v>
      </c>
    </row>
    <row r="76" spans="1:42" ht="16.5" customHeight="1">
      <c r="A76" s="14">
        <v>72</v>
      </c>
      <c r="B76" s="15">
        <v>8602</v>
      </c>
      <c r="C76" s="50" t="s">
        <v>517</v>
      </c>
      <c r="D76" s="565"/>
      <c r="E76" s="441"/>
      <c r="F76" s="57"/>
      <c r="G76" s="11"/>
      <c r="H76" s="420"/>
      <c r="I76" s="400"/>
      <c r="J76" s="30"/>
      <c r="K76" s="283"/>
      <c r="L76" s="283"/>
      <c r="M76" s="283"/>
      <c r="N76" s="283"/>
      <c r="O76" s="283"/>
      <c r="P76" s="283"/>
      <c r="Q76" s="283"/>
      <c r="R76" s="284"/>
      <c r="S76" s="570" t="s">
        <v>488</v>
      </c>
      <c r="T76" s="571"/>
      <c r="U76" s="572"/>
      <c r="V76" s="364" t="s">
        <v>356</v>
      </c>
      <c r="W76" s="365"/>
      <c r="X76" s="365"/>
      <c r="Y76" s="365"/>
      <c r="Z76" s="365"/>
      <c r="AA76" s="365"/>
      <c r="AB76" s="527">
        <f>'認知通所介護'!AB76</f>
        <v>280</v>
      </c>
      <c r="AC76" s="527"/>
      <c r="AD76" s="38" t="s">
        <v>1249</v>
      </c>
      <c r="AE76" s="40"/>
      <c r="AF76" s="40" t="s">
        <v>461</v>
      </c>
      <c r="AG76" s="530">
        <f t="shared" si="3"/>
        <v>0.7</v>
      </c>
      <c r="AH76" s="530"/>
      <c r="AI76" s="40" t="s">
        <v>461</v>
      </c>
      <c r="AJ76" s="530">
        <f>$AJ$5</f>
        <v>0.63</v>
      </c>
      <c r="AK76" s="530"/>
      <c r="AL76" s="414"/>
      <c r="AM76" s="414"/>
      <c r="AN76" s="437"/>
      <c r="AO76" s="52">
        <f>ROUND(ROUND(AB76*AG76,0)*AJ76,0)</f>
        <v>123</v>
      </c>
      <c r="AP76" s="53"/>
    </row>
    <row r="77" spans="1:42" ht="16.5" customHeight="1">
      <c r="A77" s="14">
        <v>72</v>
      </c>
      <c r="B77" s="15">
        <v>8603</v>
      </c>
      <c r="C77" s="50" t="s">
        <v>518</v>
      </c>
      <c r="D77" s="565"/>
      <c r="E77" s="441"/>
      <c r="F77" s="57"/>
      <c r="G77" s="11"/>
      <c r="H77" s="420"/>
      <c r="I77" s="400"/>
      <c r="J77" s="30"/>
      <c r="K77" s="283"/>
      <c r="L77" s="283"/>
      <c r="M77" s="283"/>
      <c r="N77" s="283"/>
      <c r="O77" s="283"/>
      <c r="P77" s="283"/>
      <c r="Q77" s="283"/>
      <c r="R77" s="284"/>
      <c r="S77" s="570"/>
      <c r="T77" s="571"/>
      <c r="U77" s="572"/>
      <c r="V77" s="364" t="s">
        <v>358</v>
      </c>
      <c r="W77" s="365"/>
      <c r="X77" s="365"/>
      <c r="Y77" s="365"/>
      <c r="Z77" s="365"/>
      <c r="AA77" s="365"/>
      <c r="AB77" s="527">
        <f>'認知通所介護'!AB77</f>
        <v>289</v>
      </c>
      <c r="AC77" s="527"/>
      <c r="AD77" s="38" t="s">
        <v>1249</v>
      </c>
      <c r="AE77" s="40"/>
      <c r="AF77" s="40" t="s">
        <v>461</v>
      </c>
      <c r="AG77" s="530">
        <f t="shared" si="3"/>
        <v>0.7</v>
      </c>
      <c r="AH77" s="530"/>
      <c r="AI77" s="40" t="s">
        <v>461</v>
      </c>
      <c r="AJ77" s="530">
        <f>$AJ$5</f>
        <v>0.63</v>
      </c>
      <c r="AK77" s="530"/>
      <c r="AL77" s="414"/>
      <c r="AM77" s="414"/>
      <c r="AN77" s="437"/>
      <c r="AO77" s="52">
        <f>ROUND(ROUND(AB77*AG77,0)*AJ77,0)</f>
        <v>127</v>
      </c>
      <c r="AP77" s="53"/>
    </row>
    <row r="78" spans="1:42" ht="16.5" customHeight="1">
      <c r="A78" s="14">
        <v>72</v>
      </c>
      <c r="B78" s="15">
        <v>8604</v>
      </c>
      <c r="C78" s="50" t="s">
        <v>519</v>
      </c>
      <c r="D78" s="565"/>
      <c r="E78" s="441"/>
      <c r="F78" s="57"/>
      <c r="G78" s="11"/>
      <c r="H78" s="420"/>
      <c r="I78" s="400"/>
      <c r="J78" s="30"/>
      <c r="K78" s="283"/>
      <c r="L78" s="283"/>
      <c r="M78" s="283"/>
      <c r="N78" s="283"/>
      <c r="O78" s="283"/>
      <c r="P78" s="283"/>
      <c r="Q78" s="283"/>
      <c r="R78" s="284"/>
      <c r="S78" s="570"/>
      <c r="T78" s="571"/>
      <c r="U78" s="572"/>
      <c r="V78" s="364" t="s">
        <v>360</v>
      </c>
      <c r="W78" s="365"/>
      <c r="X78" s="365"/>
      <c r="Y78" s="365"/>
      <c r="Z78" s="365"/>
      <c r="AA78" s="365"/>
      <c r="AB78" s="527">
        <f>'認知通所介護'!AB78</f>
        <v>299</v>
      </c>
      <c r="AC78" s="527"/>
      <c r="AD78" s="38" t="s">
        <v>1249</v>
      </c>
      <c r="AE78" s="40"/>
      <c r="AF78" s="40" t="s">
        <v>461</v>
      </c>
      <c r="AG78" s="530">
        <f t="shared" si="3"/>
        <v>0.7</v>
      </c>
      <c r="AH78" s="530"/>
      <c r="AI78" s="40" t="s">
        <v>461</v>
      </c>
      <c r="AJ78" s="530">
        <f>$AJ$5</f>
        <v>0.63</v>
      </c>
      <c r="AK78" s="530"/>
      <c r="AL78" s="414"/>
      <c r="AM78" s="414"/>
      <c r="AN78" s="437"/>
      <c r="AO78" s="52">
        <f>ROUND(ROUND(AB78*AG78,0)*AJ78,0)</f>
        <v>132</v>
      </c>
      <c r="AP78" s="53"/>
    </row>
    <row r="79" spans="1:42" ht="16.5" customHeight="1">
      <c r="A79" s="14">
        <v>72</v>
      </c>
      <c r="B79" s="15">
        <v>8605</v>
      </c>
      <c r="C79" s="50" t="s">
        <v>520</v>
      </c>
      <c r="D79" s="565"/>
      <c r="E79" s="441"/>
      <c r="F79" s="44"/>
      <c r="G79" s="59"/>
      <c r="H79" s="439"/>
      <c r="I79" s="60"/>
      <c r="J79" s="32"/>
      <c r="K79" s="25"/>
      <c r="L79" s="25"/>
      <c r="M79" s="25"/>
      <c r="N79" s="25"/>
      <c r="O79" s="25"/>
      <c r="P79" s="25"/>
      <c r="Q79" s="25"/>
      <c r="R79" s="54"/>
      <c r="S79" s="570"/>
      <c r="T79" s="571"/>
      <c r="U79" s="572"/>
      <c r="V79" s="364" t="s">
        <v>362</v>
      </c>
      <c r="W79" s="365"/>
      <c r="X79" s="365"/>
      <c r="Y79" s="365"/>
      <c r="Z79" s="365"/>
      <c r="AA79" s="365"/>
      <c r="AB79" s="527">
        <f>'認知通所介護'!AB79</f>
        <v>309</v>
      </c>
      <c r="AC79" s="527"/>
      <c r="AD79" s="38" t="s">
        <v>1249</v>
      </c>
      <c r="AE79" s="40"/>
      <c r="AF79" s="40" t="s">
        <v>461</v>
      </c>
      <c r="AG79" s="530">
        <f t="shared" si="3"/>
        <v>0.7</v>
      </c>
      <c r="AH79" s="530"/>
      <c r="AI79" s="40" t="s">
        <v>461</v>
      </c>
      <c r="AJ79" s="530">
        <f>$AJ$5</f>
        <v>0.63</v>
      </c>
      <c r="AK79" s="530"/>
      <c r="AL79" s="414"/>
      <c r="AM79" s="414"/>
      <c r="AN79" s="437"/>
      <c r="AO79" s="52">
        <f>ROUND(ROUND(AB79*AG79,0)*AJ79,0)</f>
        <v>136</v>
      </c>
      <c r="AP79" s="53"/>
    </row>
    <row r="80" spans="1:42" ht="16.5" customHeight="1">
      <c r="A80" s="14">
        <v>72</v>
      </c>
      <c r="B80" s="15">
        <v>8611</v>
      </c>
      <c r="C80" s="50" t="s">
        <v>167</v>
      </c>
      <c r="D80" s="565"/>
      <c r="E80" s="441"/>
      <c r="F80" s="303" t="s">
        <v>1773</v>
      </c>
      <c r="G80" s="283"/>
      <c r="H80" s="420"/>
      <c r="I80" s="283"/>
      <c r="J80" s="283"/>
      <c r="K80" s="283"/>
      <c r="L80" s="283"/>
      <c r="M80" s="283"/>
      <c r="N80" s="283"/>
      <c r="O80" s="283"/>
      <c r="P80" s="283"/>
      <c r="Q80" s="283"/>
      <c r="R80" s="284"/>
      <c r="S80" s="570"/>
      <c r="T80" s="571"/>
      <c r="U80" s="572"/>
      <c r="V80" s="364" t="s">
        <v>354</v>
      </c>
      <c r="W80" s="365"/>
      <c r="X80" s="365"/>
      <c r="Y80" s="365"/>
      <c r="Z80" s="365"/>
      <c r="AA80" s="365"/>
      <c r="AB80" s="527">
        <f>'認知通所介護'!AB80</f>
        <v>270</v>
      </c>
      <c r="AC80" s="527"/>
      <c r="AD80" s="307" t="s">
        <v>1249</v>
      </c>
      <c r="AE80" s="307"/>
      <c r="AF80" s="40" t="s">
        <v>461</v>
      </c>
      <c r="AG80" s="530">
        <f aca="true" t="shared" si="6" ref="AG80:AG109">$AG$5</f>
        <v>0.7</v>
      </c>
      <c r="AH80" s="530"/>
      <c r="AI80" s="313"/>
      <c r="AJ80" s="51"/>
      <c r="AK80" s="365"/>
      <c r="AL80" s="414"/>
      <c r="AM80" s="414"/>
      <c r="AN80" s="437"/>
      <c r="AO80" s="58">
        <f aca="true" t="shared" si="7" ref="AO80:AO94">ROUND(AB80*AG80,0)</f>
        <v>189</v>
      </c>
      <c r="AP80" s="53"/>
    </row>
    <row r="81" spans="1:42" ht="16.5" customHeight="1">
      <c r="A81" s="14">
        <v>72</v>
      </c>
      <c r="B81" s="15">
        <v>8612</v>
      </c>
      <c r="C81" s="50" t="s">
        <v>168</v>
      </c>
      <c r="D81" s="565"/>
      <c r="E81" s="441"/>
      <c r="F81" s="303"/>
      <c r="G81" s="283"/>
      <c r="H81" s="420"/>
      <c r="I81" s="283"/>
      <c r="J81" s="283"/>
      <c r="K81" s="283"/>
      <c r="L81" s="283"/>
      <c r="M81" s="283"/>
      <c r="N81" s="283"/>
      <c r="O81" s="283"/>
      <c r="P81" s="283"/>
      <c r="Q81" s="283"/>
      <c r="R81" s="284"/>
      <c r="S81" s="570"/>
      <c r="T81" s="571"/>
      <c r="U81" s="572"/>
      <c r="V81" s="364" t="s">
        <v>356</v>
      </c>
      <c r="W81" s="365"/>
      <c r="X81" s="365"/>
      <c r="Y81" s="365"/>
      <c r="Z81" s="365"/>
      <c r="AA81" s="365"/>
      <c r="AB81" s="527">
        <f>'認知通所介護'!AB81</f>
        <v>280</v>
      </c>
      <c r="AC81" s="527"/>
      <c r="AD81" s="307" t="s">
        <v>1249</v>
      </c>
      <c r="AE81" s="307"/>
      <c r="AF81" s="40" t="s">
        <v>461</v>
      </c>
      <c r="AG81" s="530">
        <f t="shared" si="6"/>
        <v>0.7</v>
      </c>
      <c r="AH81" s="530"/>
      <c r="AI81" s="313"/>
      <c r="AJ81" s="51"/>
      <c r="AK81" s="365"/>
      <c r="AL81" s="414"/>
      <c r="AM81" s="414"/>
      <c r="AN81" s="437"/>
      <c r="AO81" s="58">
        <f t="shared" si="7"/>
        <v>196</v>
      </c>
      <c r="AP81" s="53"/>
    </row>
    <row r="82" spans="1:42" ht="16.5" customHeight="1">
      <c r="A82" s="14">
        <v>72</v>
      </c>
      <c r="B82" s="15">
        <v>8613</v>
      </c>
      <c r="C82" s="50" t="s">
        <v>169</v>
      </c>
      <c r="D82" s="565"/>
      <c r="E82" s="441"/>
      <c r="F82" s="303"/>
      <c r="G82" s="283"/>
      <c r="H82" s="420"/>
      <c r="I82" s="283"/>
      <c r="J82" s="283"/>
      <c r="K82" s="283"/>
      <c r="L82" s="283"/>
      <c r="M82" s="283"/>
      <c r="N82" s="283"/>
      <c r="O82" s="283"/>
      <c r="P82" s="283"/>
      <c r="Q82" s="283"/>
      <c r="R82" s="284"/>
      <c r="S82" s="65"/>
      <c r="T82" s="377"/>
      <c r="U82" s="66"/>
      <c r="V82" s="364" t="s">
        <v>358</v>
      </c>
      <c r="W82" s="365"/>
      <c r="X82" s="365"/>
      <c r="Y82" s="365"/>
      <c r="Z82" s="365"/>
      <c r="AA82" s="365"/>
      <c r="AB82" s="527">
        <f>'認知通所介護'!AB82</f>
        <v>289</v>
      </c>
      <c r="AC82" s="527"/>
      <c r="AD82" s="307" t="s">
        <v>1249</v>
      </c>
      <c r="AE82" s="307"/>
      <c r="AF82" s="40" t="s">
        <v>461</v>
      </c>
      <c r="AG82" s="530">
        <f t="shared" si="6"/>
        <v>0.7</v>
      </c>
      <c r="AH82" s="530"/>
      <c r="AI82" s="313"/>
      <c r="AJ82" s="51"/>
      <c r="AK82" s="365"/>
      <c r="AL82" s="414"/>
      <c r="AM82" s="414"/>
      <c r="AN82" s="437"/>
      <c r="AO82" s="58">
        <f t="shared" si="7"/>
        <v>202</v>
      </c>
      <c r="AP82" s="53"/>
    </row>
    <row r="83" spans="1:42" ht="16.5" customHeight="1">
      <c r="A83" s="14">
        <v>72</v>
      </c>
      <c r="B83" s="15">
        <v>8614</v>
      </c>
      <c r="C83" s="50" t="s">
        <v>170</v>
      </c>
      <c r="D83" s="565"/>
      <c r="E83" s="441"/>
      <c r="F83" s="303"/>
      <c r="G83" s="283"/>
      <c r="H83" s="420"/>
      <c r="I83" s="283"/>
      <c r="J83" s="283"/>
      <c r="K83" s="283"/>
      <c r="L83" s="283"/>
      <c r="M83" s="283"/>
      <c r="N83" s="283"/>
      <c r="O83" s="283"/>
      <c r="P83" s="283"/>
      <c r="Q83" s="283"/>
      <c r="R83" s="284"/>
      <c r="S83" s="73"/>
      <c r="T83" s="74"/>
      <c r="U83" s="75"/>
      <c r="V83" s="364" t="s">
        <v>360</v>
      </c>
      <c r="W83" s="365"/>
      <c r="X83" s="365"/>
      <c r="Y83" s="365"/>
      <c r="Z83" s="365"/>
      <c r="AA83" s="365"/>
      <c r="AB83" s="527">
        <f>'認知通所介護'!AB83</f>
        <v>299</v>
      </c>
      <c r="AC83" s="527"/>
      <c r="AD83" s="307" t="s">
        <v>1249</v>
      </c>
      <c r="AE83" s="307"/>
      <c r="AF83" s="40" t="s">
        <v>461</v>
      </c>
      <c r="AG83" s="530">
        <f t="shared" si="6"/>
        <v>0.7</v>
      </c>
      <c r="AH83" s="530"/>
      <c r="AI83" s="313"/>
      <c r="AJ83" s="51"/>
      <c r="AK83" s="365"/>
      <c r="AL83" s="414"/>
      <c r="AM83" s="414"/>
      <c r="AN83" s="437"/>
      <c r="AO83" s="58">
        <f t="shared" si="7"/>
        <v>209</v>
      </c>
      <c r="AP83" s="53"/>
    </row>
    <row r="84" spans="1:42" ht="16.5" customHeight="1">
      <c r="A84" s="14">
        <v>72</v>
      </c>
      <c r="B84" s="15">
        <v>8615</v>
      </c>
      <c r="C84" s="50" t="s">
        <v>1363</v>
      </c>
      <c r="D84" s="565"/>
      <c r="E84" s="441"/>
      <c r="F84" s="31"/>
      <c r="G84" s="25"/>
      <c r="H84" s="439"/>
      <c r="I84" s="25"/>
      <c r="J84" s="25"/>
      <c r="K84" s="25"/>
      <c r="L84" s="25"/>
      <c r="M84" s="25"/>
      <c r="N84" s="25"/>
      <c r="O84" s="25"/>
      <c r="P84" s="25"/>
      <c r="Q84" s="25"/>
      <c r="R84" s="54"/>
      <c r="S84" s="73"/>
      <c r="T84" s="74"/>
      <c r="U84" s="75"/>
      <c r="V84" s="364" t="s">
        <v>362</v>
      </c>
      <c r="W84" s="365"/>
      <c r="X84" s="365"/>
      <c r="Y84" s="365"/>
      <c r="Z84" s="365"/>
      <c r="AA84" s="365"/>
      <c r="AB84" s="527">
        <f>'認知通所介護'!AB84</f>
        <v>309</v>
      </c>
      <c r="AC84" s="527"/>
      <c r="AD84" s="307" t="s">
        <v>1249</v>
      </c>
      <c r="AE84" s="307"/>
      <c r="AF84" s="40" t="s">
        <v>461</v>
      </c>
      <c r="AG84" s="530">
        <f t="shared" si="6"/>
        <v>0.7</v>
      </c>
      <c r="AH84" s="530"/>
      <c r="AI84" s="313"/>
      <c r="AJ84" s="51"/>
      <c r="AK84" s="365"/>
      <c r="AL84" s="414"/>
      <c r="AM84" s="414"/>
      <c r="AN84" s="437"/>
      <c r="AO84" s="58">
        <f t="shared" si="7"/>
        <v>216</v>
      </c>
      <c r="AP84" s="53"/>
    </row>
    <row r="85" spans="1:42" ht="16.5" customHeight="1">
      <c r="A85" s="14">
        <v>72</v>
      </c>
      <c r="B85" s="15">
        <v>8621</v>
      </c>
      <c r="C85" s="50" t="s">
        <v>1364</v>
      </c>
      <c r="D85" s="565"/>
      <c r="E85" s="441"/>
      <c r="F85" s="303" t="s">
        <v>1774</v>
      </c>
      <c r="G85" s="283"/>
      <c r="H85" s="420"/>
      <c r="I85" s="283"/>
      <c r="J85" s="283"/>
      <c r="K85" s="283"/>
      <c r="L85" s="283"/>
      <c r="M85" s="283"/>
      <c r="N85" s="283"/>
      <c r="O85" s="283"/>
      <c r="P85" s="283"/>
      <c r="Q85" s="283"/>
      <c r="R85" s="284"/>
      <c r="S85" s="73"/>
      <c r="T85" s="74"/>
      <c r="U85" s="75"/>
      <c r="V85" s="364" t="s">
        <v>354</v>
      </c>
      <c r="W85" s="365"/>
      <c r="X85" s="365"/>
      <c r="Y85" s="365"/>
      <c r="Z85" s="365"/>
      <c r="AA85" s="365"/>
      <c r="AB85" s="527">
        <f>'認知通所介護'!AB85</f>
        <v>439</v>
      </c>
      <c r="AC85" s="527"/>
      <c r="AD85" s="307" t="s">
        <v>1249</v>
      </c>
      <c r="AE85" s="307"/>
      <c r="AF85" s="40" t="s">
        <v>461</v>
      </c>
      <c r="AG85" s="530">
        <f t="shared" si="6"/>
        <v>0.7</v>
      </c>
      <c r="AH85" s="530"/>
      <c r="AI85" s="313"/>
      <c r="AJ85" s="51"/>
      <c r="AK85" s="365"/>
      <c r="AL85" s="414"/>
      <c r="AM85" s="414"/>
      <c r="AN85" s="437"/>
      <c r="AO85" s="58">
        <f t="shared" si="7"/>
        <v>307</v>
      </c>
      <c r="AP85" s="53"/>
    </row>
    <row r="86" spans="1:42" ht="16.5" customHeight="1">
      <c r="A86" s="14">
        <v>72</v>
      </c>
      <c r="B86" s="15">
        <v>8622</v>
      </c>
      <c r="C86" s="50" t="s">
        <v>1365</v>
      </c>
      <c r="D86" s="565"/>
      <c r="E86" s="441"/>
      <c r="F86" s="303"/>
      <c r="G86" s="283"/>
      <c r="H86" s="420"/>
      <c r="I86" s="283"/>
      <c r="J86" s="283"/>
      <c r="K86" s="283"/>
      <c r="L86" s="283"/>
      <c r="M86" s="283"/>
      <c r="N86" s="283"/>
      <c r="O86" s="283"/>
      <c r="P86" s="283"/>
      <c r="Q86" s="283"/>
      <c r="R86" s="284"/>
      <c r="S86" s="73"/>
      <c r="T86" s="74"/>
      <c r="U86" s="75"/>
      <c r="V86" s="364" t="s">
        <v>356</v>
      </c>
      <c r="W86" s="365"/>
      <c r="X86" s="365"/>
      <c r="Y86" s="365"/>
      <c r="Z86" s="365"/>
      <c r="AA86" s="365"/>
      <c r="AB86" s="527">
        <f>'認知通所介護'!AB86</f>
        <v>454</v>
      </c>
      <c r="AC86" s="527"/>
      <c r="AD86" s="307" t="s">
        <v>1249</v>
      </c>
      <c r="AE86" s="307"/>
      <c r="AF86" s="40" t="s">
        <v>461</v>
      </c>
      <c r="AG86" s="530">
        <f t="shared" si="6"/>
        <v>0.7</v>
      </c>
      <c r="AH86" s="530"/>
      <c r="AI86" s="313"/>
      <c r="AJ86" s="51"/>
      <c r="AK86" s="365"/>
      <c r="AL86" s="414"/>
      <c r="AM86" s="414"/>
      <c r="AN86" s="437"/>
      <c r="AO86" s="58">
        <f t="shared" si="7"/>
        <v>318</v>
      </c>
      <c r="AP86" s="53"/>
    </row>
    <row r="87" spans="1:42" ht="16.5" customHeight="1">
      <c r="A87" s="14">
        <v>72</v>
      </c>
      <c r="B87" s="15">
        <v>8623</v>
      </c>
      <c r="C87" s="50" t="s">
        <v>1366</v>
      </c>
      <c r="D87" s="565"/>
      <c r="E87" s="441"/>
      <c r="F87" s="303"/>
      <c r="G87" s="283"/>
      <c r="H87" s="420"/>
      <c r="I87" s="283"/>
      <c r="J87" s="283"/>
      <c r="K87" s="283"/>
      <c r="L87" s="283"/>
      <c r="M87" s="283"/>
      <c r="N87" s="283"/>
      <c r="O87" s="283"/>
      <c r="P87" s="283"/>
      <c r="Q87" s="283"/>
      <c r="R87" s="284"/>
      <c r="S87" s="73"/>
      <c r="T87" s="74"/>
      <c r="U87" s="75"/>
      <c r="V87" s="364" t="s">
        <v>358</v>
      </c>
      <c r="W87" s="365"/>
      <c r="X87" s="365"/>
      <c r="Y87" s="365"/>
      <c r="Z87" s="365"/>
      <c r="AA87" s="365"/>
      <c r="AB87" s="527">
        <f>'認知通所介護'!AB87</f>
        <v>470</v>
      </c>
      <c r="AC87" s="527"/>
      <c r="AD87" s="307" t="s">
        <v>1249</v>
      </c>
      <c r="AE87" s="307"/>
      <c r="AF87" s="40" t="s">
        <v>461</v>
      </c>
      <c r="AG87" s="530">
        <f t="shared" si="6"/>
        <v>0.7</v>
      </c>
      <c r="AH87" s="530"/>
      <c r="AI87" s="313"/>
      <c r="AJ87" s="51"/>
      <c r="AK87" s="365"/>
      <c r="AL87" s="414"/>
      <c r="AM87" s="414"/>
      <c r="AN87" s="437"/>
      <c r="AO87" s="58">
        <f t="shared" si="7"/>
        <v>329</v>
      </c>
      <c r="AP87" s="53"/>
    </row>
    <row r="88" spans="1:42" ht="16.5" customHeight="1">
      <c r="A88" s="14">
        <v>72</v>
      </c>
      <c r="B88" s="15">
        <v>8624</v>
      </c>
      <c r="C88" s="50" t="s">
        <v>1367</v>
      </c>
      <c r="D88" s="565"/>
      <c r="E88" s="441"/>
      <c r="F88" s="303"/>
      <c r="G88" s="283"/>
      <c r="H88" s="420"/>
      <c r="I88" s="283"/>
      <c r="J88" s="283"/>
      <c r="K88" s="283"/>
      <c r="L88" s="283"/>
      <c r="M88" s="283"/>
      <c r="N88" s="283"/>
      <c r="O88" s="283"/>
      <c r="P88" s="283"/>
      <c r="Q88" s="283"/>
      <c r="R88" s="284"/>
      <c r="S88" s="73"/>
      <c r="T88" s="74"/>
      <c r="U88" s="75"/>
      <c r="V88" s="364" t="s">
        <v>360</v>
      </c>
      <c r="W88" s="365"/>
      <c r="X88" s="365"/>
      <c r="Y88" s="365"/>
      <c r="Z88" s="365"/>
      <c r="AA88" s="365"/>
      <c r="AB88" s="527">
        <f>'認知通所介護'!AB88</f>
        <v>486</v>
      </c>
      <c r="AC88" s="527"/>
      <c r="AD88" s="307" t="s">
        <v>1249</v>
      </c>
      <c r="AE88" s="307"/>
      <c r="AF88" s="40" t="s">
        <v>461</v>
      </c>
      <c r="AG88" s="530">
        <f t="shared" si="6"/>
        <v>0.7</v>
      </c>
      <c r="AH88" s="530"/>
      <c r="AI88" s="313"/>
      <c r="AJ88" s="51"/>
      <c r="AK88" s="365"/>
      <c r="AL88" s="414"/>
      <c r="AM88" s="414"/>
      <c r="AN88" s="437"/>
      <c r="AO88" s="58">
        <f t="shared" si="7"/>
        <v>340</v>
      </c>
      <c r="AP88" s="53"/>
    </row>
    <row r="89" spans="1:42" ht="16.5" customHeight="1">
      <c r="A89" s="14">
        <v>72</v>
      </c>
      <c r="B89" s="15">
        <v>8625</v>
      </c>
      <c r="C89" s="50" t="s">
        <v>1368</v>
      </c>
      <c r="D89" s="565"/>
      <c r="E89" s="441"/>
      <c r="F89" s="31"/>
      <c r="G89" s="25"/>
      <c r="H89" s="439"/>
      <c r="I89" s="25"/>
      <c r="J89" s="25"/>
      <c r="K89" s="25"/>
      <c r="L89" s="25"/>
      <c r="M89" s="25"/>
      <c r="N89" s="25"/>
      <c r="O89" s="25"/>
      <c r="P89" s="25"/>
      <c r="Q89" s="25"/>
      <c r="R89" s="54"/>
      <c r="S89" s="73"/>
      <c r="T89" s="74"/>
      <c r="U89" s="75"/>
      <c r="V89" s="364" t="s">
        <v>362</v>
      </c>
      <c r="W89" s="365"/>
      <c r="X89" s="365"/>
      <c r="Y89" s="365"/>
      <c r="Z89" s="365"/>
      <c r="AA89" s="365"/>
      <c r="AB89" s="527">
        <f>'認知通所介護'!AB89</f>
        <v>502</v>
      </c>
      <c r="AC89" s="527"/>
      <c r="AD89" s="307" t="s">
        <v>1249</v>
      </c>
      <c r="AE89" s="307"/>
      <c r="AF89" s="40" t="s">
        <v>461</v>
      </c>
      <c r="AG89" s="530">
        <f t="shared" si="6"/>
        <v>0.7</v>
      </c>
      <c r="AH89" s="530"/>
      <c r="AI89" s="313"/>
      <c r="AJ89" s="51"/>
      <c r="AK89" s="365"/>
      <c r="AL89" s="414"/>
      <c r="AM89" s="414"/>
      <c r="AN89" s="437"/>
      <c r="AO89" s="58">
        <f t="shared" si="7"/>
        <v>351</v>
      </c>
      <c r="AP89" s="53"/>
    </row>
    <row r="90" spans="1:42" ht="16.5" customHeight="1">
      <c r="A90" s="14">
        <v>72</v>
      </c>
      <c r="B90" s="15">
        <v>8631</v>
      </c>
      <c r="C90" s="50" t="s">
        <v>1369</v>
      </c>
      <c r="D90" s="565"/>
      <c r="E90" s="441"/>
      <c r="F90" s="303" t="s">
        <v>475</v>
      </c>
      <c r="G90" s="283"/>
      <c r="H90" s="11"/>
      <c r="I90" s="400"/>
      <c r="J90" s="30"/>
      <c r="K90" s="283"/>
      <c r="L90" s="283"/>
      <c r="M90" s="283"/>
      <c r="N90" s="283"/>
      <c r="O90" s="283"/>
      <c r="P90" s="283"/>
      <c r="Q90" s="283"/>
      <c r="R90" s="284"/>
      <c r="S90" s="73"/>
      <c r="T90" s="74"/>
      <c r="U90" s="75"/>
      <c r="V90" s="364" t="s">
        <v>354</v>
      </c>
      <c r="W90" s="365"/>
      <c r="X90" s="365"/>
      <c r="Y90" s="365"/>
      <c r="Z90" s="365"/>
      <c r="AA90" s="365"/>
      <c r="AB90" s="527">
        <f>'認知通所介護'!AB90</f>
        <v>506</v>
      </c>
      <c r="AC90" s="527"/>
      <c r="AD90" s="307" t="s">
        <v>1249</v>
      </c>
      <c r="AE90" s="307"/>
      <c r="AF90" s="40" t="s">
        <v>461</v>
      </c>
      <c r="AG90" s="530">
        <f t="shared" si="6"/>
        <v>0.7</v>
      </c>
      <c r="AH90" s="530"/>
      <c r="AI90" s="313"/>
      <c r="AJ90" s="51"/>
      <c r="AK90" s="365"/>
      <c r="AL90" s="414"/>
      <c r="AM90" s="414"/>
      <c r="AN90" s="437"/>
      <c r="AO90" s="58">
        <f t="shared" si="7"/>
        <v>354</v>
      </c>
      <c r="AP90" s="53"/>
    </row>
    <row r="91" spans="1:42" ht="16.5" customHeight="1">
      <c r="A91" s="14">
        <v>72</v>
      </c>
      <c r="B91" s="15">
        <v>8632</v>
      </c>
      <c r="C91" s="50" t="s">
        <v>1370</v>
      </c>
      <c r="D91" s="565"/>
      <c r="E91" s="441"/>
      <c r="F91" s="57"/>
      <c r="G91" s="283"/>
      <c r="H91" s="11"/>
      <c r="I91" s="400"/>
      <c r="J91" s="30"/>
      <c r="K91" s="283"/>
      <c r="L91" s="283"/>
      <c r="M91" s="283"/>
      <c r="N91" s="283"/>
      <c r="O91" s="283"/>
      <c r="P91" s="283"/>
      <c r="Q91" s="283"/>
      <c r="R91" s="284"/>
      <c r="S91" s="73"/>
      <c r="T91" s="74"/>
      <c r="U91" s="75"/>
      <c r="V91" s="364" t="s">
        <v>356</v>
      </c>
      <c r="W91" s="365"/>
      <c r="X91" s="365"/>
      <c r="Y91" s="365"/>
      <c r="Z91" s="365"/>
      <c r="AA91" s="365"/>
      <c r="AB91" s="527">
        <f>'認知通所介護'!AB91</f>
        <v>524</v>
      </c>
      <c r="AC91" s="527"/>
      <c r="AD91" s="307" t="s">
        <v>1249</v>
      </c>
      <c r="AE91" s="307"/>
      <c r="AF91" s="40" t="s">
        <v>461</v>
      </c>
      <c r="AG91" s="530">
        <f t="shared" si="6"/>
        <v>0.7</v>
      </c>
      <c r="AH91" s="530"/>
      <c r="AI91" s="313"/>
      <c r="AJ91" s="51"/>
      <c r="AK91" s="365"/>
      <c r="AL91" s="414"/>
      <c r="AM91" s="414"/>
      <c r="AN91" s="437"/>
      <c r="AO91" s="58">
        <f t="shared" si="7"/>
        <v>367</v>
      </c>
      <c r="AP91" s="53"/>
    </row>
    <row r="92" spans="1:42" ht="16.5" customHeight="1">
      <c r="A92" s="14">
        <v>72</v>
      </c>
      <c r="B92" s="15">
        <v>8633</v>
      </c>
      <c r="C92" s="50" t="s">
        <v>1371</v>
      </c>
      <c r="D92" s="565"/>
      <c r="E92" s="441"/>
      <c r="F92" s="57"/>
      <c r="G92" s="283"/>
      <c r="H92" s="11"/>
      <c r="I92" s="400"/>
      <c r="J92" s="30"/>
      <c r="K92" s="283"/>
      <c r="L92" s="283"/>
      <c r="M92" s="283"/>
      <c r="N92" s="283"/>
      <c r="O92" s="283"/>
      <c r="P92" s="283"/>
      <c r="Q92" s="283"/>
      <c r="R92" s="284"/>
      <c r="S92" s="73"/>
      <c r="T92" s="74"/>
      <c r="U92" s="75"/>
      <c r="V92" s="364" t="s">
        <v>358</v>
      </c>
      <c r="W92" s="365"/>
      <c r="X92" s="365"/>
      <c r="Y92" s="365"/>
      <c r="Z92" s="365"/>
      <c r="AA92" s="365"/>
      <c r="AB92" s="527">
        <f>'認知通所介護'!AB92</f>
        <v>542</v>
      </c>
      <c r="AC92" s="527"/>
      <c r="AD92" s="307" t="s">
        <v>1249</v>
      </c>
      <c r="AE92" s="307"/>
      <c r="AF92" s="40" t="s">
        <v>461</v>
      </c>
      <c r="AG92" s="530">
        <f t="shared" si="6"/>
        <v>0.7</v>
      </c>
      <c r="AH92" s="530"/>
      <c r="AI92" s="313"/>
      <c r="AJ92" s="51"/>
      <c r="AK92" s="365"/>
      <c r="AL92" s="414"/>
      <c r="AM92" s="414"/>
      <c r="AN92" s="437"/>
      <c r="AO92" s="58">
        <f>ROUND(AB92*AG92,0)</f>
        <v>379</v>
      </c>
      <c r="AP92" s="53"/>
    </row>
    <row r="93" spans="1:42" ht="16.5" customHeight="1">
      <c r="A93" s="14">
        <v>72</v>
      </c>
      <c r="B93" s="15">
        <v>8634</v>
      </c>
      <c r="C93" s="50" t="s">
        <v>1372</v>
      </c>
      <c r="D93" s="565"/>
      <c r="E93" s="441"/>
      <c r="F93" s="57"/>
      <c r="G93" s="283"/>
      <c r="H93" s="11"/>
      <c r="I93" s="400"/>
      <c r="J93" s="30"/>
      <c r="K93" s="283"/>
      <c r="L93" s="283"/>
      <c r="M93" s="283"/>
      <c r="N93" s="283"/>
      <c r="O93" s="283"/>
      <c r="P93" s="283"/>
      <c r="Q93" s="283"/>
      <c r="R93" s="284"/>
      <c r="S93" s="73"/>
      <c r="T93" s="74"/>
      <c r="U93" s="75"/>
      <c r="V93" s="364" t="s">
        <v>360</v>
      </c>
      <c r="W93" s="365"/>
      <c r="X93" s="365"/>
      <c r="Y93" s="365"/>
      <c r="Z93" s="365"/>
      <c r="AA93" s="365"/>
      <c r="AB93" s="527">
        <f>'認知通所介護'!AB93</f>
        <v>560</v>
      </c>
      <c r="AC93" s="527"/>
      <c r="AD93" s="307" t="s">
        <v>1249</v>
      </c>
      <c r="AE93" s="307"/>
      <c r="AF93" s="40" t="s">
        <v>461</v>
      </c>
      <c r="AG93" s="530">
        <f t="shared" si="6"/>
        <v>0.7</v>
      </c>
      <c r="AH93" s="530"/>
      <c r="AI93" s="313"/>
      <c r="AJ93" s="51"/>
      <c r="AK93" s="365"/>
      <c r="AL93" s="414"/>
      <c r="AM93" s="414"/>
      <c r="AN93" s="437"/>
      <c r="AO93" s="58">
        <f t="shared" si="7"/>
        <v>392</v>
      </c>
      <c r="AP93" s="53"/>
    </row>
    <row r="94" spans="1:42" ht="16.5" customHeight="1">
      <c r="A94" s="14">
        <v>72</v>
      </c>
      <c r="B94" s="15">
        <v>8635</v>
      </c>
      <c r="C94" s="50" t="s">
        <v>1373</v>
      </c>
      <c r="D94" s="565"/>
      <c r="E94" s="441"/>
      <c r="F94" s="44"/>
      <c r="G94" s="25"/>
      <c r="H94" s="59"/>
      <c r="I94" s="60"/>
      <c r="J94" s="32"/>
      <c r="K94" s="25"/>
      <c r="L94" s="25"/>
      <c r="M94" s="25"/>
      <c r="N94" s="25"/>
      <c r="O94" s="25"/>
      <c r="P94" s="25"/>
      <c r="Q94" s="25"/>
      <c r="R94" s="54"/>
      <c r="S94" s="73"/>
      <c r="T94" s="74"/>
      <c r="U94" s="75"/>
      <c r="V94" s="364" t="s">
        <v>362</v>
      </c>
      <c r="W94" s="365"/>
      <c r="X94" s="365"/>
      <c r="Y94" s="365"/>
      <c r="Z94" s="365"/>
      <c r="AA94" s="365"/>
      <c r="AB94" s="527">
        <f>'認知通所介護'!AB94</f>
        <v>579</v>
      </c>
      <c r="AC94" s="527"/>
      <c r="AD94" s="307" t="s">
        <v>1249</v>
      </c>
      <c r="AE94" s="307"/>
      <c r="AF94" s="40" t="s">
        <v>461</v>
      </c>
      <c r="AG94" s="530">
        <f t="shared" si="6"/>
        <v>0.7</v>
      </c>
      <c r="AH94" s="530"/>
      <c r="AI94" s="313"/>
      <c r="AJ94" s="51"/>
      <c r="AK94" s="365"/>
      <c r="AL94" s="414"/>
      <c r="AM94" s="414"/>
      <c r="AN94" s="437"/>
      <c r="AO94" s="58">
        <f t="shared" si="7"/>
        <v>405</v>
      </c>
      <c r="AP94" s="53"/>
    </row>
    <row r="95" spans="1:42" ht="16.5" customHeight="1">
      <c r="A95" s="14">
        <v>72</v>
      </c>
      <c r="B95" s="15">
        <v>8641</v>
      </c>
      <c r="C95" s="50" t="s">
        <v>1374</v>
      </c>
      <c r="D95" s="565"/>
      <c r="E95" s="441"/>
      <c r="F95" s="57" t="s">
        <v>2048</v>
      </c>
      <c r="G95" s="420"/>
      <c r="H95" s="283"/>
      <c r="I95" s="400"/>
      <c r="J95" s="401"/>
      <c r="K95" s="283" t="s">
        <v>1158</v>
      </c>
      <c r="L95" s="420"/>
      <c r="M95" s="10"/>
      <c r="N95" s="283"/>
      <c r="O95" s="283"/>
      <c r="P95" s="283"/>
      <c r="Q95" s="283"/>
      <c r="R95" s="283"/>
      <c r="S95" s="73"/>
      <c r="T95" s="74"/>
      <c r="U95" s="75"/>
      <c r="V95" s="364" t="s">
        <v>354</v>
      </c>
      <c r="W95" s="365"/>
      <c r="X95" s="365"/>
      <c r="Y95" s="365"/>
      <c r="Z95" s="365"/>
      <c r="AA95" s="365"/>
      <c r="AB95" s="527">
        <f>'認知通所介護'!AB95</f>
        <v>506</v>
      </c>
      <c r="AC95" s="527"/>
      <c r="AD95" s="307" t="s">
        <v>883</v>
      </c>
      <c r="AE95" s="414"/>
      <c r="AF95" s="40" t="s">
        <v>492</v>
      </c>
      <c r="AG95" s="530">
        <f t="shared" si="6"/>
        <v>0.7</v>
      </c>
      <c r="AH95" s="530"/>
      <c r="AI95" s="414" t="s">
        <v>462</v>
      </c>
      <c r="AJ95" s="529">
        <f>$AJ$25</f>
        <v>50</v>
      </c>
      <c r="AK95" s="529"/>
      <c r="AL95" s="365" t="s">
        <v>883</v>
      </c>
      <c r="AM95" s="414"/>
      <c r="AN95" s="437"/>
      <c r="AO95" s="58">
        <f aca="true" t="shared" si="8" ref="AO95:AO104">ROUND(ROUND(AB95*AG95,0)+AJ95,0)</f>
        <v>404</v>
      </c>
      <c r="AP95" s="53"/>
    </row>
    <row r="96" spans="1:42" ht="16.5" customHeight="1">
      <c r="A96" s="14">
        <v>72</v>
      </c>
      <c r="B96" s="15">
        <v>8642</v>
      </c>
      <c r="C96" s="50" t="s">
        <v>1375</v>
      </c>
      <c r="D96" s="565"/>
      <c r="E96" s="441"/>
      <c r="F96" s="303" t="s">
        <v>463</v>
      </c>
      <c r="G96" s="420"/>
      <c r="H96" s="283"/>
      <c r="I96" s="400"/>
      <c r="J96" s="401"/>
      <c r="K96" s="28" t="s">
        <v>493</v>
      </c>
      <c r="L96" s="420"/>
      <c r="M96" s="10"/>
      <c r="N96" s="283"/>
      <c r="O96" s="283"/>
      <c r="P96" s="283"/>
      <c r="Q96" s="283"/>
      <c r="R96" s="283"/>
      <c r="S96" s="73"/>
      <c r="T96" s="74"/>
      <c r="U96" s="75"/>
      <c r="V96" s="364" t="s">
        <v>356</v>
      </c>
      <c r="W96" s="365"/>
      <c r="X96" s="365"/>
      <c r="Y96" s="365"/>
      <c r="Z96" s="365"/>
      <c r="AA96" s="365"/>
      <c r="AB96" s="527">
        <f>'認知通所介護'!AB96</f>
        <v>524</v>
      </c>
      <c r="AC96" s="527"/>
      <c r="AD96" s="307" t="s">
        <v>883</v>
      </c>
      <c r="AE96" s="414"/>
      <c r="AF96" s="40" t="s">
        <v>492</v>
      </c>
      <c r="AG96" s="530">
        <f t="shared" si="6"/>
        <v>0.7</v>
      </c>
      <c r="AH96" s="530"/>
      <c r="AI96" s="414" t="s">
        <v>462</v>
      </c>
      <c r="AJ96" s="529">
        <f>$AJ$25</f>
        <v>50</v>
      </c>
      <c r="AK96" s="529"/>
      <c r="AL96" s="365" t="s">
        <v>883</v>
      </c>
      <c r="AM96" s="414"/>
      <c r="AN96" s="437"/>
      <c r="AO96" s="58">
        <f t="shared" si="8"/>
        <v>417</v>
      </c>
      <c r="AP96" s="53"/>
    </row>
    <row r="97" spans="1:42" ht="16.5" customHeight="1">
      <c r="A97" s="14">
        <v>72</v>
      </c>
      <c r="B97" s="15">
        <v>8643</v>
      </c>
      <c r="C97" s="50" t="s">
        <v>1376</v>
      </c>
      <c r="D97" s="565"/>
      <c r="E97" s="441"/>
      <c r="F97" s="57" t="s">
        <v>464</v>
      </c>
      <c r="G97" s="420"/>
      <c r="H97" s="283"/>
      <c r="I97" s="400"/>
      <c r="J97" s="401"/>
      <c r="K97" s="419"/>
      <c r="L97" s="420"/>
      <c r="M97" s="10"/>
      <c r="N97" s="283"/>
      <c r="O97" s="283"/>
      <c r="P97" s="283"/>
      <c r="Q97" s="283"/>
      <c r="R97" s="283"/>
      <c r="S97" s="73"/>
      <c r="T97" s="74"/>
      <c r="U97" s="75"/>
      <c r="V97" s="364" t="s">
        <v>358</v>
      </c>
      <c r="W97" s="365"/>
      <c r="X97" s="365"/>
      <c r="Y97" s="365"/>
      <c r="Z97" s="365"/>
      <c r="AA97" s="365"/>
      <c r="AB97" s="527">
        <f>'認知通所介護'!AB97</f>
        <v>542</v>
      </c>
      <c r="AC97" s="527"/>
      <c r="AD97" s="307" t="s">
        <v>883</v>
      </c>
      <c r="AE97" s="414"/>
      <c r="AF97" s="40" t="s">
        <v>492</v>
      </c>
      <c r="AG97" s="530">
        <f t="shared" si="6"/>
        <v>0.7</v>
      </c>
      <c r="AH97" s="530"/>
      <c r="AI97" s="414" t="s">
        <v>462</v>
      </c>
      <c r="AJ97" s="529">
        <f>$AJ$25</f>
        <v>50</v>
      </c>
      <c r="AK97" s="529"/>
      <c r="AL97" s="365" t="s">
        <v>883</v>
      </c>
      <c r="AM97" s="414"/>
      <c r="AN97" s="437"/>
      <c r="AO97" s="58">
        <f t="shared" si="8"/>
        <v>429</v>
      </c>
      <c r="AP97" s="53"/>
    </row>
    <row r="98" spans="1:42" ht="16.5" customHeight="1">
      <c r="A98" s="14">
        <v>72</v>
      </c>
      <c r="B98" s="15">
        <v>8644</v>
      </c>
      <c r="C98" s="50" t="s">
        <v>1377</v>
      </c>
      <c r="D98" s="565"/>
      <c r="E98" s="441"/>
      <c r="F98" s="57"/>
      <c r="G98" s="420"/>
      <c r="H98" s="283"/>
      <c r="I98" s="400"/>
      <c r="J98" s="401"/>
      <c r="K98" s="419"/>
      <c r="L98" s="420"/>
      <c r="M98" s="10"/>
      <c r="N98" s="283"/>
      <c r="O98" s="283"/>
      <c r="P98" s="283"/>
      <c r="Q98" s="283"/>
      <c r="R98" s="283"/>
      <c r="S98" s="73"/>
      <c r="T98" s="74"/>
      <c r="U98" s="75"/>
      <c r="V98" s="364" t="s">
        <v>360</v>
      </c>
      <c r="W98" s="365"/>
      <c r="X98" s="365"/>
      <c r="Y98" s="365"/>
      <c r="Z98" s="365"/>
      <c r="AA98" s="365"/>
      <c r="AB98" s="527">
        <f>'認知通所介護'!AB98</f>
        <v>560</v>
      </c>
      <c r="AC98" s="527"/>
      <c r="AD98" s="307" t="s">
        <v>883</v>
      </c>
      <c r="AE98" s="414"/>
      <c r="AF98" s="40" t="s">
        <v>492</v>
      </c>
      <c r="AG98" s="530">
        <f t="shared" si="6"/>
        <v>0.7</v>
      </c>
      <c r="AH98" s="530"/>
      <c r="AI98" s="414" t="s">
        <v>462</v>
      </c>
      <c r="AJ98" s="529">
        <f>$AJ$25</f>
        <v>50</v>
      </c>
      <c r="AK98" s="529"/>
      <c r="AL98" s="365" t="s">
        <v>883</v>
      </c>
      <c r="AM98" s="414"/>
      <c r="AN98" s="437"/>
      <c r="AO98" s="58">
        <f t="shared" si="8"/>
        <v>442</v>
      </c>
      <c r="AP98" s="53"/>
    </row>
    <row r="99" spans="1:42" ht="16.5" customHeight="1">
      <c r="A99" s="14">
        <v>72</v>
      </c>
      <c r="B99" s="15">
        <v>8645</v>
      </c>
      <c r="C99" s="50" t="s">
        <v>1378</v>
      </c>
      <c r="D99" s="565"/>
      <c r="E99" s="441"/>
      <c r="F99" s="57"/>
      <c r="G99" s="420"/>
      <c r="H99" s="283"/>
      <c r="I99" s="400"/>
      <c r="J99" s="401"/>
      <c r="K99" s="413"/>
      <c r="L99" s="439"/>
      <c r="M99" s="305"/>
      <c r="N99" s="25"/>
      <c r="O99" s="25"/>
      <c r="P99" s="25"/>
      <c r="Q99" s="25"/>
      <c r="R99" s="25"/>
      <c r="S99" s="73"/>
      <c r="T99" s="74"/>
      <c r="U99" s="75"/>
      <c r="V99" s="364" t="s">
        <v>362</v>
      </c>
      <c r="W99" s="365"/>
      <c r="X99" s="365"/>
      <c r="Y99" s="365"/>
      <c r="Z99" s="365"/>
      <c r="AA99" s="365"/>
      <c r="AB99" s="527">
        <f>'認知通所介護'!AB99</f>
        <v>579</v>
      </c>
      <c r="AC99" s="527"/>
      <c r="AD99" s="307" t="s">
        <v>883</v>
      </c>
      <c r="AE99" s="414"/>
      <c r="AF99" s="40" t="s">
        <v>492</v>
      </c>
      <c r="AG99" s="530">
        <f t="shared" si="6"/>
        <v>0.7</v>
      </c>
      <c r="AH99" s="530"/>
      <c r="AI99" s="414" t="s">
        <v>462</v>
      </c>
      <c r="AJ99" s="529">
        <f>$AJ$25</f>
        <v>50</v>
      </c>
      <c r="AK99" s="529"/>
      <c r="AL99" s="365" t="s">
        <v>883</v>
      </c>
      <c r="AM99" s="414"/>
      <c r="AN99" s="437"/>
      <c r="AO99" s="58">
        <f t="shared" si="8"/>
        <v>455</v>
      </c>
      <c r="AP99" s="53"/>
    </row>
    <row r="100" spans="1:42" ht="16.5" customHeight="1">
      <c r="A100" s="14">
        <v>72</v>
      </c>
      <c r="B100" s="15">
        <v>8651</v>
      </c>
      <c r="C100" s="50" t="s">
        <v>1387</v>
      </c>
      <c r="D100" s="565"/>
      <c r="E100" s="441"/>
      <c r="F100" s="57"/>
      <c r="G100" s="283"/>
      <c r="H100" s="11"/>
      <c r="I100" s="400"/>
      <c r="J100" s="30"/>
      <c r="K100" s="57" t="s">
        <v>1778</v>
      </c>
      <c r="L100" s="420"/>
      <c r="M100" s="10"/>
      <c r="N100" s="283"/>
      <c r="O100" s="283"/>
      <c r="P100" s="283"/>
      <c r="Q100" s="283"/>
      <c r="R100" s="284"/>
      <c r="S100" s="73"/>
      <c r="T100" s="74"/>
      <c r="U100" s="75"/>
      <c r="V100" s="364" t="s">
        <v>354</v>
      </c>
      <c r="W100" s="25"/>
      <c r="X100" s="25"/>
      <c r="Y100" s="25"/>
      <c r="Z100" s="25"/>
      <c r="AA100" s="25"/>
      <c r="AB100" s="527">
        <f>'認知通所介護'!AB100</f>
        <v>506</v>
      </c>
      <c r="AC100" s="527"/>
      <c r="AD100" s="307" t="s">
        <v>883</v>
      </c>
      <c r="AE100" s="414"/>
      <c r="AF100" s="40" t="s">
        <v>492</v>
      </c>
      <c r="AG100" s="530">
        <f t="shared" si="6"/>
        <v>0.7</v>
      </c>
      <c r="AH100" s="530"/>
      <c r="AI100" s="414" t="s">
        <v>462</v>
      </c>
      <c r="AJ100" s="529">
        <f>$AJ$30</f>
        <v>100</v>
      </c>
      <c r="AK100" s="529"/>
      <c r="AL100" s="365" t="s">
        <v>883</v>
      </c>
      <c r="AM100" s="414"/>
      <c r="AN100" s="437"/>
      <c r="AO100" s="58">
        <f t="shared" si="8"/>
        <v>454</v>
      </c>
      <c r="AP100" s="53"/>
    </row>
    <row r="101" spans="1:42" ht="16.5" customHeight="1">
      <c r="A101" s="14">
        <v>72</v>
      </c>
      <c r="B101" s="15">
        <v>8652</v>
      </c>
      <c r="C101" s="50" t="s">
        <v>1388</v>
      </c>
      <c r="D101" s="565"/>
      <c r="E101" s="441"/>
      <c r="F101" s="57"/>
      <c r="G101" s="283"/>
      <c r="H101" s="11"/>
      <c r="I101" s="400"/>
      <c r="J101" s="30"/>
      <c r="K101" s="28" t="s">
        <v>494</v>
      </c>
      <c r="L101" s="420"/>
      <c r="M101" s="10"/>
      <c r="N101" s="283"/>
      <c r="O101" s="283"/>
      <c r="P101" s="283"/>
      <c r="Q101" s="283"/>
      <c r="R101" s="284"/>
      <c r="S101" s="73"/>
      <c r="T101" s="74"/>
      <c r="U101" s="75"/>
      <c r="V101" s="364" t="s">
        <v>356</v>
      </c>
      <c r="W101" s="25"/>
      <c r="X101" s="25"/>
      <c r="Y101" s="25"/>
      <c r="Z101" s="25"/>
      <c r="AA101" s="25"/>
      <c r="AB101" s="527">
        <f>'認知通所介護'!AB101</f>
        <v>524</v>
      </c>
      <c r="AC101" s="527"/>
      <c r="AD101" s="307" t="s">
        <v>883</v>
      </c>
      <c r="AE101" s="414"/>
      <c r="AF101" s="40" t="s">
        <v>492</v>
      </c>
      <c r="AG101" s="530">
        <f t="shared" si="6"/>
        <v>0.7</v>
      </c>
      <c r="AH101" s="530"/>
      <c r="AI101" s="414" t="s">
        <v>462</v>
      </c>
      <c r="AJ101" s="529">
        <f>$AJ$30</f>
        <v>100</v>
      </c>
      <c r="AK101" s="529"/>
      <c r="AL101" s="365" t="s">
        <v>883</v>
      </c>
      <c r="AM101" s="414"/>
      <c r="AN101" s="437"/>
      <c r="AO101" s="58">
        <f t="shared" si="8"/>
        <v>467</v>
      </c>
      <c r="AP101" s="53"/>
    </row>
    <row r="102" spans="1:42" ht="16.5" customHeight="1">
      <c r="A102" s="14">
        <v>72</v>
      </c>
      <c r="B102" s="15">
        <v>8653</v>
      </c>
      <c r="C102" s="50" t="s">
        <v>1389</v>
      </c>
      <c r="D102" s="565"/>
      <c r="E102" s="441"/>
      <c r="F102" s="57"/>
      <c r="G102" s="283"/>
      <c r="H102" s="11"/>
      <c r="I102" s="400"/>
      <c r="J102" s="30"/>
      <c r="K102" s="419"/>
      <c r="L102" s="420"/>
      <c r="M102" s="10"/>
      <c r="N102" s="283"/>
      <c r="O102" s="283"/>
      <c r="P102" s="283"/>
      <c r="Q102" s="283"/>
      <c r="R102" s="284"/>
      <c r="S102" s="73"/>
      <c r="T102" s="74"/>
      <c r="U102" s="75"/>
      <c r="V102" s="364" t="s">
        <v>358</v>
      </c>
      <c r="W102" s="25"/>
      <c r="X102" s="25"/>
      <c r="Y102" s="25"/>
      <c r="Z102" s="25"/>
      <c r="AA102" s="25"/>
      <c r="AB102" s="527">
        <f>'認知通所介護'!AB102</f>
        <v>542</v>
      </c>
      <c r="AC102" s="527"/>
      <c r="AD102" s="307" t="s">
        <v>883</v>
      </c>
      <c r="AE102" s="414"/>
      <c r="AF102" s="40" t="s">
        <v>492</v>
      </c>
      <c r="AG102" s="530">
        <f t="shared" si="6"/>
        <v>0.7</v>
      </c>
      <c r="AH102" s="530"/>
      <c r="AI102" s="414" t="s">
        <v>462</v>
      </c>
      <c r="AJ102" s="529">
        <f>$AJ$30</f>
        <v>100</v>
      </c>
      <c r="AK102" s="529"/>
      <c r="AL102" s="365" t="s">
        <v>883</v>
      </c>
      <c r="AM102" s="414"/>
      <c r="AN102" s="437"/>
      <c r="AO102" s="58">
        <f t="shared" si="8"/>
        <v>479</v>
      </c>
      <c r="AP102" s="53"/>
    </row>
    <row r="103" spans="1:42" ht="16.5" customHeight="1">
      <c r="A103" s="14">
        <v>72</v>
      </c>
      <c r="B103" s="15">
        <v>8654</v>
      </c>
      <c r="C103" s="50" t="s">
        <v>1390</v>
      </c>
      <c r="D103" s="565"/>
      <c r="E103" s="441"/>
      <c r="F103" s="57"/>
      <c r="G103" s="283"/>
      <c r="H103" s="11"/>
      <c r="I103" s="400"/>
      <c r="J103" s="30"/>
      <c r="K103" s="419"/>
      <c r="L103" s="420"/>
      <c r="M103" s="10"/>
      <c r="N103" s="283"/>
      <c r="O103" s="283"/>
      <c r="P103" s="283"/>
      <c r="Q103" s="283"/>
      <c r="R103" s="284"/>
      <c r="S103" s="73"/>
      <c r="T103" s="74"/>
      <c r="U103" s="75"/>
      <c r="V103" s="364" t="s">
        <v>360</v>
      </c>
      <c r="W103" s="25"/>
      <c r="X103" s="25"/>
      <c r="Y103" s="25"/>
      <c r="Z103" s="25"/>
      <c r="AA103" s="25"/>
      <c r="AB103" s="527">
        <f>'認知通所介護'!AB103</f>
        <v>560</v>
      </c>
      <c r="AC103" s="527"/>
      <c r="AD103" s="307" t="s">
        <v>883</v>
      </c>
      <c r="AE103" s="414"/>
      <c r="AF103" s="40" t="s">
        <v>492</v>
      </c>
      <c r="AG103" s="530">
        <f t="shared" si="6"/>
        <v>0.7</v>
      </c>
      <c r="AH103" s="530"/>
      <c r="AI103" s="414" t="s">
        <v>462</v>
      </c>
      <c r="AJ103" s="529">
        <f>$AJ$30</f>
        <v>100</v>
      </c>
      <c r="AK103" s="529"/>
      <c r="AL103" s="365" t="s">
        <v>883</v>
      </c>
      <c r="AM103" s="414"/>
      <c r="AN103" s="437"/>
      <c r="AO103" s="58">
        <f t="shared" si="8"/>
        <v>492</v>
      </c>
      <c r="AP103" s="53"/>
    </row>
    <row r="104" spans="1:42" ht="16.5" customHeight="1">
      <c r="A104" s="14">
        <v>72</v>
      </c>
      <c r="B104" s="15">
        <v>8655</v>
      </c>
      <c r="C104" s="50" t="s">
        <v>1391</v>
      </c>
      <c r="D104" s="566"/>
      <c r="E104" s="441"/>
      <c r="F104" s="57"/>
      <c r="G104" s="283"/>
      <c r="H104" s="11"/>
      <c r="I104" s="400"/>
      <c r="J104" s="401"/>
      <c r="K104" s="413"/>
      <c r="L104" s="439"/>
      <c r="M104" s="305"/>
      <c r="N104" s="25"/>
      <c r="O104" s="25"/>
      <c r="P104" s="25"/>
      <c r="Q104" s="25"/>
      <c r="R104" s="54"/>
      <c r="S104" s="73"/>
      <c r="T104" s="74"/>
      <c r="U104" s="75"/>
      <c r="V104" s="364" t="s">
        <v>362</v>
      </c>
      <c r="W104" s="25"/>
      <c r="X104" s="25"/>
      <c r="Y104" s="25"/>
      <c r="Z104" s="25"/>
      <c r="AA104" s="25"/>
      <c r="AB104" s="527">
        <f>'認知通所介護'!AB104</f>
        <v>579</v>
      </c>
      <c r="AC104" s="527"/>
      <c r="AD104" s="307" t="s">
        <v>883</v>
      </c>
      <c r="AE104" s="414"/>
      <c r="AF104" s="40" t="s">
        <v>492</v>
      </c>
      <c r="AG104" s="530">
        <f t="shared" si="6"/>
        <v>0.7</v>
      </c>
      <c r="AH104" s="530"/>
      <c r="AI104" s="414" t="s">
        <v>462</v>
      </c>
      <c r="AJ104" s="529">
        <f>$AJ$30</f>
        <v>100</v>
      </c>
      <c r="AK104" s="529"/>
      <c r="AL104" s="365" t="s">
        <v>883</v>
      </c>
      <c r="AM104" s="414"/>
      <c r="AN104" s="437"/>
      <c r="AO104" s="58">
        <f t="shared" si="8"/>
        <v>505</v>
      </c>
      <c r="AP104" s="53"/>
    </row>
    <row r="105" spans="1:42" ht="16.5" customHeight="1">
      <c r="A105" s="14">
        <v>72</v>
      </c>
      <c r="B105" s="15">
        <v>8661</v>
      </c>
      <c r="C105" s="16" t="s">
        <v>521</v>
      </c>
      <c r="D105" s="319"/>
      <c r="E105" s="441"/>
      <c r="F105" s="57"/>
      <c r="G105" s="283"/>
      <c r="H105" s="11"/>
      <c r="I105" s="400"/>
      <c r="J105" s="30"/>
      <c r="K105" s="57" t="s">
        <v>1779</v>
      </c>
      <c r="L105" s="420"/>
      <c r="M105" s="10"/>
      <c r="N105" s="283"/>
      <c r="O105" s="283"/>
      <c r="P105" s="283"/>
      <c r="Q105" s="283"/>
      <c r="R105" s="284"/>
      <c r="S105" s="73"/>
      <c r="T105" s="74"/>
      <c r="U105" s="75"/>
      <c r="V105" s="364" t="s">
        <v>354</v>
      </c>
      <c r="W105" s="25"/>
      <c r="X105" s="25"/>
      <c r="Y105" s="25"/>
      <c r="Z105" s="25"/>
      <c r="AA105" s="25"/>
      <c r="AB105" s="527">
        <f>'認知通所介護'!AB105</f>
        <v>506</v>
      </c>
      <c r="AC105" s="527"/>
      <c r="AD105" s="307" t="s">
        <v>883</v>
      </c>
      <c r="AE105" s="414"/>
      <c r="AF105" s="40" t="s">
        <v>492</v>
      </c>
      <c r="AG105" s="530">
        <f t="shared" si="6"/>
        <v>0.7</v>
      </c>
      <c r="AH105" s="530"/>
      <c r="AI105" s="414" t="s">
        <v>462</v>
      </c>
      <c r="AJ105" s="529">
        <f>$AJ$35</f>
        <v>150</v>
      </c>
      <c r="AK105" s="529"/>
      <c r="AL105" s="365" t="s">
        <v>883</v>
      </c>
      <c r="AM105" s="414"/>
      <c r="AN105" s="437"/>
      <c r="AO105" s="58">
        <f>ROUND(ROUND(AB105*AG105,0)+AJ105,0)</f>
        <v>504</v>
      </c>
      <c r="AP105" s="53"/>
    </row>
    <row r="106" spans="1:42" ht="16.5" customHeight="1">
      <c r="A106" s="14">
        <v>72</v>
      </c>
      <c r="B106" s="15">
        <v>8662</v>
      </c>
      <c r="C106" s="16" t="s">
        <v>522</v>
      </c>
      <c r="D106" s="319"/>
      <c r="E106" s="441"/>
      <c r="F106" s="57"/>
      <c r="G106" s="283"/>
      <c r="H106" s="11"/>
      <c r="I106" s="400"/>
      <c r="J106" s="30"/>
      <c r="K106" s="28" t="s">
        <v>497</v>
      </c>
      <c r="L106" s="420"/>
      <c r="M106" s="10"/>
      <c r="N106" s="283"/>
      <c r="O106" s="283"/>
      <c r="P106" s="283"/>
      <c r="Q106" s="283"/>
      <c r="R106" s="284"/>
      <c r="S106" s="73"/>
      <c r="T106" s="74"/>
      <c r="U106" s="75"/>
      <c r="V106" s="364" t="s">
        <v>356</v>
      </c>
      <c r="W106" s="25"/>
      <c r="X106" s="25"/>
      <c r="Y106" s="25"/>
      <c r="Z106" s="25"/>
      <c r="AA106" s="25"/>
      <c r="AB106" s="527">
        <f>'認知通所介護'!AB106</f>
        <v>524</v>
      </c>
      <c r="AC106" s="527"/>
      <c r="AD106" s="307" t="s">
        <v>883</v>
      </c>
      <c r="AE106" s="414"/>
      <c r="AF106" s="40" t="s">
        <v>492</v>
      </c>
      <c r="AG106" s="530">
        <f t="shared" si="6"/>
        <v>0.7</v>
      </c>
      <c r="AH106" s="530"/>
      <c r="AI106" s="414" t="s">
        <v>462</v>
      </c>
      <c r="AJ106" s="529">
        <f>$AJ$35</f>
        <v>150</v>
      </c>
      <c r="AK106" s="529"/>
      <c r="AL106" s="365" t="s">
        <v>883</v>
      </c>
      <c r="AM106" s="414"/>
      <c r="AN106" s="437"/>
      <c r="AO106" s="58">
        <f>ROUND(ROUND(AB106*AG106,0)+AJ106,0)</f>
        <v>517</v>
      </c>
      <c r="AP106" s="53"/>
    </row>
    <row r="107" spans="1:42" ht="16.5" customHeight="1">
      <c r="A107" s="14">
        <v>72</v>
      </c>
      <c r="B107" s="15">
        <v>8663</v>
      </c>
      <c r="C107" s="16" t="s">
        <v>523</v>
      </c>
      <c r="D107" s="319"/>
      <c r="E107" s="441"/>
      <c r="F107" s="57"/>
      <c r="G107" s="283"/>
      <c r="H107" s="11"/>
      <c r="I107" s="400"/>
      <c r="J107" s="30"/>
      <c r="K107" s="419"/>
      <c r="L107" s="420"/>
      <c r="M107" s="10"/>
      <c r="N107" s="283"/>
      <c r="O107" s="283"/>
      <c r="P107" s="283"/>
      <c r="Q107" s="283"/>
      <c r="R107" s="284"/>
      <c r="S107" s="73"/>
      <c r="T107" s="74"/>
      <c r="U107" s="75"/>
      <c r="V107" s="364" t="s">
        <v>358</v>
      </c>
      <c r="W107" s="25"/>
      <c r="X107" s="25"/>
      <c r="Y107" s="25"/>
      <c r="Z107" s="25"/>
      <c r="AA107" s="25"/>
      <c r="AB107" s="527">
        <f>'認知通所介護'!AB107</f>
        <v>542</v>
      </c>
      <c r="AC107" s="527"/>
      <c r="AD107" s="307" t="s">
        <v>883</v>
      </c>
      <c r="AE107" s="414"/>
      <c r="AF107" s="40" t="s">
        <v>492</v>
      </c>
      <c r="AG107" s="530">
        <f t="shared" si="6"/>
        <v>0.7</v>
      </c>
      <c r="AH107" s="530"/>
      <c r="AI107" s="414" t="s">
        <v>462</v>
      </c>
      <c r="AJ107" s="529">
        <f>$AJ$35</f>
        <v>150</v>
      </c>
      <c r="AK107" s="529"/>
      <c r="AL107" s="365" t="s">
        <v>883</v>
      </c>
      <c r="AM107" s="414"/>
      <c r="AN107" s="437"/>
      <c r="AO107" s="58">
        <f>ROUND(ROUND(AB107*AG107,0)+AJ107,0)</f>
        <v>529</v>
      </c>
      <c r="AP107" s="53"/>
    </row>
    <row r="108" spans="1:42" ht="16.5" customHeight="1">
      <c r="A108" s="14">
        <v>72</v>
      </c>
      <c r="B108" s="15">
        <v>8664</v>
      </c>
      <c r="C108" s="16" t="s">
        <v>524</v>
      </c>
      <c r="D108" s="319"/>
      <c r="E108" s="441"/>
      <c r="F108" s="57"/>
      <c r="G108" s="283"/>
      <c r="H108" s="11"/>
      <c r="I108" s="400"/>
      <c r="J108" s="30"/>
      <c r="K108" s="419"/>
      <c r="L108" s="420"/>
      <c r="M108" s="10"/>
      <c r="N108" s="283"/>
      <c r="O108" s="283"/>
      <c r="P108" s="283"/>
      <c r="Q108" s="283"/>
      <c r="R108" s="284"/>
      <c r="S108" s="73"/>
      <c r="T108" s="74"/>
      <c r="U108" s="75"/>
      <c r="V108" s="364" t="s">
        <v>360</v>
      </c>
      <c r="W108" s="25"/>
      <c r="X108" s="25"/>
      <c r="Y108" s="25"/>
      <c r="Z108" s="25"/>
      <c r="AA108" s="25"/>
      <c r="AB108" s="527">
        <f>'認知通所介護'!AB108</f>
        <v>560</v>
      </c>
      <c r="AC108" s="527"/>
      <c r="AD108" s="307" t="s">
        <v>883</v>
      </c>
      <c r="AE108" s="414"/>
      <c r="AF108" s="40" t="s">
        <v>492</v>
      </c>
      <c r="AG108" s="530">
        <f t="shared" si="6"/>
        <v>0.7</v>
      </c>
      <c r="AH108" s="530"/>
      <c r="AI108" s="414" t="s">
        <v>462</v>
      </c>
      <c r="AJ108" s="529">
        <f>$AJ$35</f>
        <v>150</v>
      </c>
      <c r="AK108" s="529"/>
      <c r="AL108" s="365" t="s">
        <v>883</v>
      </c>
      <c r="AM108" s="414"/>
      <c r="AN108" s="437"/>
      <c r="AO108" s="58">
        <f>ROUND(ROUND(AB108*AG108,0)+AJ108,0)</f>
        <v>542</v>
      </c>
      <c r="AP108" s="53"/>
    </row>
    <row r="109" spans="1:42" ht="16.5" customHeight="1">
      <c r="A109" s="14">
        <v>72</v>
      </c>
      <c r="B109" s="15">
        <v>8665</v>
      </c>
      <c r="C109" s="16" t="s">
        <v>525</v>
      </c>
      <c r="D109" s="320"/>
      <c r="E109" s="442"/>
      <c r="F109" s="44"/>
      <c r="G109" s="25"/>
      <c r="H109" s="59"/>
      <c r="I109" s="60"/>
      <c r="J109" s="32"/>
      <c r="K109" s="413"/>
      <c r="L109" s="439"/>
      <c r="M109" s="305"/>
      <c r="N109" s="25"/>
      <c r="O109" s="25"/>
      <c r="P109" s="25"/>
      <c r="Q109" s="25"/>
      <c r="R109" s="54"/>
      <c r="S109" s="321"/>
      <c r="T109" s="322"/>
      <c r="U109" s="323"/>
      <c r="V109" s="364" t="s">
        <v>362</v>
      </c>
      <c r="W109" s="25"/>
      <c r="X109" s="25"/>
      <c r="Y109" s="25"/>
      <c r="Z109" s="25"/>
      <c r="AA109" s="25"/>
      <c r="AB109" s="527">
        <f>'認知通所介護'!AB109</f>
        <v>579</v>
      </c>
      <c r="AC109" s="527"/>
      <c r="AD109" s="307" t="s">
        <v>883</v>
      </c>
      <c r="AE109" s="414"/>
      <c r="AF109" s="40" t="s">
        <v>492</v>
      </c>
      <c r="AG109" s="530">
        <f t="shared" si="6"/>
        <v>0.7</v>
      </c>
      <c r="AH109" s="530"/>
      <c r="AI109" s="414" t="s">
        <v>462</v>
      </c>
      <c r="AJ109" s="529">
        <f>$AJ$35</f>
        <v>150</v>
      </c>
      <c r="AK109" s="529"/>
      <c r="AL109" s="365" t="s">
        <v>883</v>
      </c>
      <c r="AM109" s="414"/>
      <c r="AN109" s="437"/>
      <c r="AO109" s="58">
        <f>ROUND(ROUND(AB109*AG109,0)+AJ109,0)</f>
        <v>555</v>
      </c>
      <c r="AP109" s="61"/>
    </row>
  </sheetData>
  <sheetProtection/>
  <mergeCells count="276">
    <mergeCell ref="D5:D34"/>
    <mergeCell ref="E5:E34"/>
    <mergeCell ref="D75:D104"/>
    <mergeCell ref="E40:E69"/>
    <mergeCell ref="AG88:AH88"/>
    <mergeCell ref="AG89:AH89"/>
    <mergeCell ref="AG51:AH51"/>
    <mergeCell ref="AG52:AH52"/>
    <mergeCell ref="AG53:AH53"/>
    <mergeCell ref="AG54:AH54"/>
    <mergeCell ref="AG82:AH82"/>
    <mergeCell ref="AG83:AH83"/>
    <mergeCell ref="AG84:AH84"/>
    <mergeCell ref="AG85:AH85"/>
    <mergeCell ref="AG86:AH86"/>
    <mergeCell ref="AB104:AC104"/>
    <mergeCell ref="AB86:AC86"/>
    <mergeCell ref="AB87:AC87"/>
    <mergeCell ref="AB88:AC88"/>
    <mergeCell ref="AB90:AC90"/>
    <mergeCell ref="AB91:AC91"/>
    <mergeCell ref="AB92:AC92"/>
    <mergeCell ref="AB93:AC93"/>
    <mergeCell ref="AB94:AC94"/>
    <mergeCell ref="AJ60:AK60"/>
    <mergeCell ref="AJ44:AK44"/>
    <mergeCell ref="AG34:AH34"/>
    <mergeCell ref="AG22:AH22"/>
    <mergeCell ref="AG25:AH25"/>
    <mergeCell ref="AG24:AH24"/>
    <mergeCell ref="AG5:AH5"/>
    <mergeCell ref="AG6:AH6"/>
    <mergeCell ref="AG7:AH7"/>
    <mergeCell ref="AG8:AH8"/>
    <mergeCell ref="AG32:AH32"/>
    <mergeCell ref="AG11:AH11"/>
    <mergeCell ref="AG49:AH49"/>
    <mergeCell ref="AG50:AH50"/>
    <mergeCell ref="AG55:AH55"/>
    <mergeCell ref="AG56:AH56"/>
    <mergeCell ref="AG19:AH19"/>
    <mergeCell ref="AG20:AH20"/>
    <mergeCell ref="AG47:AH47"/>
    <mergeCell ref="AG48:AH48"/>
    <mergeCell ref="AG23:AH23"/>
    <mergeCell ref="AG36:AH36"/>
    <mergeCell ref="AG57:AH57"/>
    <mergeCell ref="AG58:AH58"/>
    <mergeCell ref="AJ29:AK29"/>
    <mergeCell ref="AJ43:AK43"/>
    <mergeCell ref="AJ32:AK32"/>
    <mergeCell ref="AJ31:AK31"/>
    <mergeCell ref="AJ30:AK30"/>
    <mergeCell ref="AJ33:AK33"/>
    <mergeCell ref="S6:U11"/>
    <mergeCell ref="S76:U81"/>
    <mergeCell ref="AG79:AH79"/>
    <mergeCell ref="AB78:AC78"/>
    <mergeCell ref="AB80:AC80"/>
    <mergeCell ref="AB81:AC81"/>
    <mergeCell ref="AG13:AH13"/>
    <mergeCell ref="AG21:AH21"/>
    <mergeCell ref="AG9:AH9"/>
    <mergeCell ref="AG18:AH18"/>
    <mergeCell ref="AJ26:AK26"/>
    <mergeCell ref="AJ25:AK25"/>
    <mergeCell ref="AJ28:AK28"/>
    <mergeCell ref="AJ27:AK27"/>
    <mergeCell ref="AJ64:AK64"/>
    <mergeCell ref="AJ63:AK63"/>
    <mergeCell ref="AJ62:AK62"/>
    <mergeCell ref="AJ61:AK61"/>
    <mergeCell ref="AJ68:AK68"/>
    <mergeCell ref="AJ67:AK67"/>
    <mergeCell ref="AJ66:AK66"/>
    <mergeCell ref="AJ65:AK65"/>
    <mergeCell ref="AJ101:AK101"/>
    <mergeCell ref="AB102:AC102"/>
    <mergeCell ref="AJ102:AK102"/>
    <mergeCell ref="AG101:AH101"/>
    <mergeCell ref="AG102:AH102"/>
    <mergeCell ref="AB100:AC100"/>
    <mergeCell ref="AG87:AH87"/>
    <mergeCell ref="AG90:AH90"/>
    <mergeCell ref="AG91:AH91"/>
    <mergeCell ref="AG92:AH92"/>
    <mergeCell ref="AG93:AH93"/>
    <mergeCell ref="AJ100:AK100"/>
    <mergeCell ref="AG100:AH100"/>
    <mergeCell ref="AJ95:AK95"/>
    <mergeCell ref="AG94:AH94"/>
    <mergeCell ref="AG95:AH95"/>
    <mergeCell ref="AB82:AC82"/>
    <mergeCell ref="AB83:AC83"/>
    <mergeCell ref="AB84:AC84"/>
    <mergeCell ref="AB85:AC85"/>
    <mergeCell ref="AJ104:AK104"/>
    <mergeCell ref="AG103:AH103"/>
    <mergeCell ref="AG104:AH104"/>
    <mergeCell ref="AB103:AC103"/>
    <mergeCell ref="AJ103:AK103"/>
    <mergeCell ref="AB101:AC101"/>
    <mergeCell ref="AB96:AC96"/>
    <mergeCell ref="AJ96:AK96"/>
    <mergeCell ref="AB97:AC97"/>
    <mergeCell ref="AJ97:AK97"/>
    <mergeCell ref="AG96:AH96"/>
    <mergeCell ref="AG97:AH97"/>
    <mergeCell ref="AB98:AC98"/>
    <mergeCell ref="AJ98:AK98"/>
    <mergeCell ref="AB99:AC99"/>
    <mergeCell ref="AJ99:AK99"/>
    <mergeCell ref="AG98:AH98"/>
    <mergeCell ref="AG99:AH99"/>
    <mergeCell ref="AB95:AC95"/>
    <mergeCell ref="AB71:AC71"/>
    <mergeCell ref="AG71:AH71"/>
    <mergeCell ref="AJ71:AK71"/>
    <mergeCell ref="AB69:AC69"/>
    <mergeCell ref="AG69:AH69"/>
    <mergeCell ref="AJ69:AK69"/>
    <mergeCell ref="AB70:AC70"/>
    <mergeCell ref="AG70:AH70"/>
    <mergeCell ref="AJ70:AK70"/>
    <mergeCell ref="AJ78:AK78"/>
    <mergeCell ref="AB79:AC79"/>
    <mergeCell ref="AB67:AC67"/>
    <mergeCell ref="AG67:AH67"/>
    <mergeCell ref="AB68:AC68"/>
    <mergeCell ref="AG68:AH68"/>
    <mergeCell ref="AB63:AC63"/>
    <mergeCell ref="AG63:AH63"/>
    <mergeCell ref="AB64:AC64"/>
    <mergeCell ref="AG64:AH64"/>
    <mergeCell ref="AB65:AC65"/>
    <mergeCell ref="AG65:AH65"/>
    <mergeCell ref="AB52:AC52"/>
    <mergeCell ref="AB53:AC53"/>
    <mergeCell ref="AB54:AC54"/>
    <mergeCell ref="AB55:AC55"/>
    <mergeCell ref="AB56:AC56"/>
    <mergeCell ref="AB66:AC66"/>
    <mergeCell ref="AG66:AH66"/>
    <mergeCell ref="AB59:AC59"/>
    <mergeCell ref="AB60:AC60"/>
    <mergeCell ref="AG60:AH60"/>
    <mergeCell ref="AG59:AH59"/>
    <mergeCell ref="AB61:AC61"/>
    <mergeCell ref="AG61:AH61"/>
    <mergeCell ref="AB62:AC62"/>
    <mergeCell ref="AG62:AH62"/>
    <mergeCell ref="AB37:AC37"/>
    <mergeCell ref="AB44:AC44"/>
    <mergeCell ref="AG43:AH43"/>
    <mergeCell ref="AB41:AC41"/>
    <mergeCell ref="AJ41:AK41"/>
    <mergeCell ref="AB42:AC42"/>
    <mergeCell ref="AJ42:AK42"/>
    <mergeCell ref="AG41:AH41"/>
    <mergeCell ref="AG42:AH42"/>
    <mergeCell ref="AG44:AH44"/>
    <mergeCell ref="AB43:AC43"/>
    <mergeCell ref="AB38:AC38"/>
    <mergeCell ref="AG37:AH37"/>
    <mergeCell ref="AJ37:AK37"/>
    <mergeCell ref="AG12:AH12"/>
    <mergeCell ref="AB18:AC18"/>
    <mergeCell ref="AB15:AC15"/>
    <mergeCell ref="AG17:AH17"/>
    <mergeCell ref="AG16:AH16"/>
    <mergeCell ref="AG14:AH14"/>
    <mergeCell ref="AG15:AH15"/>
    <mergeCell ref="AB16:AC16"/>
    <mergeCell ref="AB30:AC30"/>
    <mergeCell ref="AG30:AH30"/>
    <mergeCell ref="AB26:AC26"/>
    <mergeCell ref="AG26:AH26"/>
    <mergeCell ref="AG27:AH27"/>
    <mergeCell ref="AB27:AC27"/>
    <mergeCell ref="AB21:AC21"/>
    <mergeCell ref="AB28:AC28"/>
    <mergeCell ref="AG28:AH28"/>
    <mergeCell ref="AB29:AC29"/>
    <mergeCell ref="AG29:AH29"/>
    <mergeCell ref="AJ9:AK9"/>
    <mergeCell ref="AG10:AH10"/>
    <mergeCell ref="AB5:AC5"/>
    <mergeCell ref="AB6:AC6"/>
    <mergeCell ref="AJ5:AK5"/>
    <mergeCell ref="AJ6:AK6"/>
    <mergeCell ref="AJ7:AK7"/>
    <mergeCell ref="AJ8:AK8"/>
    <mergeCell ref="AB7:AC7"/>
    <mergeCell ref="AB8:AC8"/>
    <mergeCell ref="AB9:AC9"/>
    <mergeCell ref="AB10:AC10"/>
    <mergeCell ref="AB11:AC11"/>
    <mergeCell ref="AB12:AC12"/>
    <mergeCell ref="AB13:AC13"/>
    <mergeCell ref="AB14:AC14"/>
    <mergeCell ref="AB17:AC17"/>
    <mergeCell ref="AB19:AC19"/>
    <mergeCell ref="AB22:AC22"/>
    <mergeCell ref="AB23:AC23"/>
    <mergeCell ref="AB25:AC25"/>
    <mergeCell ref="AB20:AC20"/>
    <mergeCell ref="AB24:AC24"/>
    <mergeCell ref="AB33:AC33"/>
    <mergeCell ref="AG33:AH33"/>
    <mergeCell ref="AB34:AC34"/>
    <mergeCell ref="AB32:AC32"/>
    <mergeCell ref="AB31:AC31"/>
    <mergeCell ref="AG31:AH31"/>
    <mergeCell ref="AJ34:AK34"/>
    <mergeCell ref="AB35:AC35"/>
    <mergeCell ref="AG35:AH35"/>
    <mergeCell ref="AJ35:AK35"/>
    <mergeCell ref="AB36:AC36"/>
    <mergeCell ref="AJ36:AK36"/>
    <mergeCell ref="AG38:AH38"/>
    <mergeCell ref="AJ38:AK38"/>
    <mergeCell ref="AB39:AC39"/>
    <mergeCell ref="AG39:AH39"/>
    <mergeCell ref="AJ39:AK39"/>
    <mergeCell ref="AB75:AC75"/>
    <mergeCell ref="AJ75:AK75"/>
    <mergeCell ref="AB72:AC72"/>
    <mergeCell ref="AG72:AH72"/>
    <mergeCell ref="AJ72:AK72"/>
    <mergeCell ref="AB40:AC40"/>
    <mergeCell ref="AJ40:AK40"/>
    <mergeCell ref="AG40:AH40"/>
    <mergeCell ref="AB57:AC57"/>
    <mergeCell ref="AB58:AC58"/>
    <mergeCell ref="AB45:AC45"/>
    <mergeCell ref="AB46:AC46"/>
    <mergeCell ref="AG45:AH45"/>
    <mergeCell ref="AG46:AH46"/>
    <mergeCell ref="AB47:AC47"/>
    <mergeCell ref="AB48:AC48"/>
    <mergeCell ref="AB49:AC49"/>
    <mergeCell ref="AB50:AC50"/>
    <mergeCell ref="AB51:AC51"/>
    <mergeCell ref="AG77:AH77"/>
    <mergeCell ref="AG78:AH78"/>
    <mergeCell ref="AB106:AC106"/>
    <mergeCell ref="AG106:AH106"/>
    <mergeCell ref="AJ106:AK106"/>
    <mergeCell ref="AB73:AC73"/>
    <mergeCell ref="AG73:AH73"/>
    <mergeCell ref="AJ73:AK73"/>
    <mergeCell ref="AG75:AH75"/>
    <mergeCell ref="AB74:AC74"/>
    <mergeCell ref="AG74:AH74"/>
    <mergeCell ref="AJ74:AK74"/>
    <mergeCell ref="AB105:AC105"/>
    <mergeCell ref="AJ79:AK79"/>
    <mergeCell ref="AB89:AC89"/>
    <mergeCell ref="AB76:AC76"/>
    <mergeCell ref="AJ76:AK76"/>
    <mergeCell ref="AB77:AC77"/>
    <mergeCell ref="AJ77:AK77"/>
    <mergeCell ref="AG76:AH76"/>
    <mergeCell ref="AG80:AH80"/>
    <mergeCell ref="AG81:AH81"/>
    <mergeCell ref="AB109:AC109"/>
    <mergeCell ref="AG109:AH109"/>
    <mergeCell ref="AJ109:AK109"/>
    <mergeCell ref="AB107:AC107"/>
    <mergeCell ref="AG107:AH107"/>
    <mergeCell ref="AJ107:AK107"/>
    <mergeCell ref="AB108:AC108"/>
    <mergeCell ref="AG105:AH105"/>
    <mergeCell ref="AJ105:AK105"/>
    <mergeCell ref="AG108:AH108"/>
    <mergeCell ref="AJ108:AK108"/>
  </mergeCells>
  <printOptions horizontalCentered="1"/>
  <pageMargins left="0.3937007874015748" right="0.3937007874015748" top="0.7874015748031497" bottom="0.5905511811023623" header="0.5118110236220472" footer="0.31496062992125984"/>
  <pageSetup firstPageNumber="6" useFirstPageNumber="1" horizontalDpi="600" verticalDpi="600" orientation="portrait" paperSize="9" scale="63" r:id="rId1"/>
  <headerFooter alignWithMargins="0">
    <oddHeader>&amp;R&amp;9認知症対応型通所介護</oddHeader>
    <oddFooter>&amp;C&amp;14&amp;P</oddFooter>
  </headerFooter>
  <rowBreaks count="1" manualBreakCount="1">
    <brk id="74" max="41" man="1"/>
  </rowBreaks>
</worksheet>
</file>

<file path=xl/worksheets/sheet6.xml><?xml version="1.0" encoding="utf-8"?>
<worksheet xmlns="http://schemas.openxmlformats.org/spreadsheetml/2006/main" xmlns:r="http://schemas.openxmlformats.org/officeDocument/2006/relationships">
  <dimension ref="A1:AP10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8.625" style="410" customWidth="1"/>
    <col min="4" max="8" width="2.375" style="410" customWidth="1"/>
    <col min="9" max="9" width="3.625" style="410" customWidth="1"/>
    <col min="10" max="17" width="2.375" style="410" customWidth="1"/>
    <col min="18" max="18" width="3.00390625" style="410" customWidth="1"/>
    <col min="19" max="19" width="2.75390625" style="410" customWidth="1"/>
    <col min="20" max="20" width="2.50390625" style="410" customWidth="1"/>
    <col min="21" max="21" width="2.625" style="410" customWidth="1"/>
    <col min="22" max="27" width="2.375" style="410" customWidth="1"/>
    <col min="28" max="28" width="2.625" style="410" customWidth="1"/>
    <col min="29" max="33" width="2.375" style="410" customWidth="1"/>
    <col min="34" max="34" width="3.375" style="410" customWidth="1"/>
    <col min="35" max="36" width="2.375" style="410" customWidth="1"/>
    <col min="37" max="37" width="3.25390625" style="219" customWidth="1"/>
    <col min="38" max="38" width="2.375" style="219" customWidth="1"/>
    <col min="39" max="40" width="1.875" style="410" customWidth="1"/>
    <col min="41" max="42" width="8.50390625" style="410" customWidth="1"/>
    <col min="43" max="16384" width="9.00390625" style="410" customWidth="1"/>
  </cols>
  <sheetData>
    <row r="1" ht="17.25" customHeight="1">
      <c r="B1" s="76" t="s">
        <v>1392</v>
      </c>
    </row>
    <row r="2" ht="7.5" customHeight="1"/>
    <row r="3" spans="1:42" ht="16.5" customHeight="1">
      <c r="A3" s="3" t="s">
        <v>345</v>
      </c>
      <c r="B3" s="411"/>
      <c r="C3" s="4" t="s">
        <v>346</v>
      </c>
      <c r="D3" s="438"/>
      <c r="E3" s="415"/>
      <c r="F3" s="415"/>
      <c r="G3" s="415"/>
      <c r="H3" s="415"/>
      <c r="I3" s="415"/>
      <c r="J3" s="415"/>
      <c r="K3" s="415"/>
      <c r="L3" s="415"/>
      <c r="M3" s="415"/>
      <c r="N3" s="415"/>
      <c r="O3" s="415"/>
      <c r="P3" s="415"/>
      <c r="Q3" s="415"/>
      <c r="R3" s="415"/>
      <c r="S3" s="5" t="s">
        <v>347</v>
      </c>
      <c r="T3" s="415"/>
      <c r="U3" s="415"/>
      <c r="V3" s="415"/>
      <c r="W3" s="415"/>
      <c r="X3" s="5"/>
      <c r="Y3" s="415"/>
      <c r="Z3" s="415"/>
      <c r="AA3" s="415"/>
      <c r="AB3" s="415"/>
      <c r="AC3" s="415"/>
      <c r="AD3" s="415"/>
      <c r="AE3" s="415"/>
      <c r="AF3" s="415"/>
      <c r="AG3" s="415"/>
      <c r="AH3" s="415"/>
      <c r="AI3" s="48"/>
      <c r="AJ3" s="48"/>
      <c r="AK3" s="415"/>
      <c r="AL3" s="415"/>
      <c r="AM3" s="415"/>
      <c r="AN3" s="415"/>
      <c r="AO3" s="6" t="s">
        <v>526</v>
      </c>
      <c r="AP3" s="6" t="s">
        <v>527</v>
      </c>
    </row>
    <row r="4" spans="1:42" ht="16.5" customHeight="1">
      <c r="A4" s="7" t="s">
        <v>348</v>
      </c>
      <c r="B4" s="8" t="s">
        <v>349</v>
      </c>
      <c r="C4" s="412"/>
      <c r="D4" s="413"/>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9"/>
      <c r="AJ4" s="49"/>
      <c r="AK4" s="439"/>
      <c r="AL4" s="439"/>
      <c r="AM4" s="439"/>
      <c r="AN4" s="439"/>
      <c r="AO4" s="9" t="s">
        <v>1248</v>
      </c>
      <c r="AP4" s="9" t="s">
        <v>1249</v>
      </c>
    </row>
    <row r="5" spans="1:42" ht="16.5" customHeight="1">
      <c r="A5" s="14">
        <v>72</v>
      </c>
      <c r="B5" s="15">
        <v>9401</v>
      </c>
      <c r="C5" s="50" t="s">
        <v>528</v>
      </c>
      <c r="D5" s="559" t="s">
        <v>350</v>
      </c>
      <c r="E5" s="573" t="s">
        <v>256</v>
      </c>
      <c r="F5" s="57" t="s">
        <v>351</v>
      </c>
      <c r="G5" s="283"/>
      <c r="H5" s="420"/>
      <c r="I5" s="283"/>
      <c r="J5" s="283"/>
      <c r="K5" s="283"/>
      <c r="L5" s="283"/>
      <c r="M5" s="283"/>
      <c r="N5" s="283"/>
      <c r="O5" s="283"/>
      <c r="P5" s="283"/>
      <c r="Q5" s="283"/>
      <c r="R5" s="284"/>
      <c r="S5" s="208"/>
      <c r="T5" s="70"/>
      <c r="U5" s="71"/>
      <c r="V5" s="364" t="s">
        <v>354</v>
      </c>
      <c r="W5" s="365"/>
      <c r="X5" s="365"/>
      <c r="Y5" s="365"/>
      <c r="Z5" s="365"/>
      <c r="AA5" s="365"/>
      <c r="AB5" s="527">
        <f>'認知通所介護'!AB5</f>
        <v>593</v>
      </c>
      <c r="AC5" s="527"/>
      <c r="AD5" s="38" t="s">
        <v>1249</v>
      </c>
      <c r="AE5" s="40"/>
      <c r="AF5" s="40" t="s">
        <v>461</v>
      </c>
      <c r="AG5" s="530">
        <v>0.7</v>
      </c>
      <c r="AH5" s="530"/>
      <c r="AI5" s="40" t="s">
        <v>461</v>
      </c>
      <c r="AJ5" s="530">
        <f>'認知通所介護'!AH5</f>
        <v>0.63</v>
      </c>
      <c r="AK5" s="530"/>
      <c r="AL5" s="414"/>
      <c r="AM5" s="414"/>
      <c r="AN5" s="437"/>
      <c r="AO5" s="52">
        <f>ROUND(ROUND(AB5*AG5,0)*AJ5,0)</f>
        <v>261</v>
      </c>
      <c r="AP5" s="23" t="s">
        <v>352</v>
      </c>
    </row>
    <row r="6" spans="1:42" ht="16.5" customHeight="1">
      <c r="A6" s="14">
        <v>72</v>
      </c>
      <c r="B6" s="15">
        <v>9402</v>
      </c>
      <c r="C6" s="50" t="s">
        <v>529</v>
      </c>
      <c r="D6" s="559"/>
      <c r="E6" s="573"/>
      <c r="F6" s="57"/>
      <c r="G6" s="11"/>
      <c r="H6" s="420"/>
      <c r="I6" s="400"/>
      <c r="J6" s="30"/>
      <c r="K6" s="283"/>
      <c r="L6" s="283"/>
      <c r="M6" s="283"/>
      <c r="N6" s="283"/>
      <c r="O6" s="283"/>
      <c r="P6" s="283"/>
      <c r="Q6" s="283"/>
      <c r="R6" s="284"/>
      <c r="S6" s="570" t="s">
        <v>2091</v>
      </c>
      <c r="T6" s="571"/>
      <c r="U6" s="572"/>
      <c r="V6" s="364" t="s">
        <v>356</v>
      </c>
      <c r="W6" s="365"/>
      <c r="X6" s="365"/>
      <c r="Y6" s="365"/>
      <c r="Z6" s="365"/>
      <c r="AA6" s="365"/>
      <c r="AB6" s="527">
        <f>'認知通所介護'!AB6</f>
        <v>652</v>
      </c>
      <c r="AC6" s="527"/>
      <c r="AD6" s="38" t="s">
        <v>1249</v>
      </c>
      <c r="AE6" s="40"/>
      <c r="AF6" s="40" t="s">
        <v>461</v>
      </c>
      <c r="AG6" s="530">
        <f aca="true" t="shared" si="0" ref="AG6:AG42">$AG$5</f>
        <v>0.7</v>
      </c>
      <c r="AH6" s="530"/>
      <c r="AI6" s="40" t="s">
        <v>461</v>
      </c>
      <c r="AJ6" s="530">
        <f>$AJ$5</f>
        <v>0.63</v>
      </c>
      <c r="AK6" s="530"/>
      <c r="AL6" s="414"/>
      <c r="AM6" s="414"/>
      <c r="AN6" s="437"/>
      <c r="AO6" s="52">
        <f>ROUND(ROUND(AB6*AG6,0)*AJ6,0)</f>
        <v>287</v>
      </c>
      <c r="AP6" s="53"/>
    </row>
    <row r="7" spans="1:42" ht="16.5" customHeight="1">
      <c r="A7" s="14">
        <v>72</v>
      </c>
      <c r="B7" s="15">
        <v>9403</v>
      </c>
      <c r="C7" s="50" t="s">
        <v>530</v>
      </c>
      <c r="D7" s="559"/>
      <c r="E7" s="573"/>
      <c r="F7" s="57"/>
      <c r="G7" s="11"/>
      <c r="H7" s="420"/>
      <c r="I7" s="400"/>
      <c r="J7" s="30"/>
      <c r="K7" s="283"/>
      <c r="L7" s="283"/>
      <c r="M7" s="283"/>
      <c r="N7" s="283"/>
      <c r="O7" s="283"/>
      <c r="P7" s="283"/>
      <c r="Q7" s="283"/>
      <c r="R7" s="284"/>
      <c r="S7" s="570"/>
      <c r="T7" s="571"/>
      <c r="U7" s="572"/>
      <c r="V7" s="364" t="s">
        <v>358</v>
      </c>
      <c r="W7" s="365"/>
      <c r="X7" s="365"/>
      <c r="Y7" s="365"/>
      <c r="Z7" s="365"/>
      <c r="AA7" s="365"/>
      <c r="AB7" s="527">
        <f>'認知通所介護'!AB7</f>
        <v>712</v>
      </c>
      <c r="AC7" s="527"/>
      <c r="AD7" s="38" t="s">
        <v>1249</v>
      </c>
      <c r="AE7" s="40"/>
      <c r="AF7" s="40" t="s">
        <v>461</v>
      </c>
      <c r="AG7" s="530">
        <f t="shared" si="0"/>
        <v>0.7</v>
      </c>
      <c r="AH7" s="530"/>
      <c r="AI7" s="40" t="s">
        <v>461</v>
      </c>
      <c r="AJ7" s="530">
        <f>$AJ$5</f>
        <v>0.63</v>
      </c>
      <c r="AK7" s="530"/>
      <c r="AL7" s="414"/>
      <c r="AM7" s="414"/>
      <c r="AN7" s="437"/>
      <c r="AO7" s="52">
        <f>ROUND(ROUND(AB7*AG7,0)*AJ7,0)</f>
        <v>314</v>
      </c>
      <c r="AP7" s="53"/>
    </row>
    <row r="8" spans="1:42" ht="16.5" customHeight="1">
      <c r="A8" s="14">
        <v>72</v>
      </c>
      <c r="B8" s="15">
        <v>9404</v>
      </c>
      <c r="C8" s="50" t="s">
        <v>531</v>
      </c>
      <c r="D8" s="559"/>
      <c r="E8" s="573"/>
      <c r="F8" s="57"/>
      <c r="G8" s="11"/>
      <c r="H8" s="420"/>
      <c r="I8" s="400"/>
      <c r="J8" s="30"/>
      <c r="K8" s="283"/>
      <c r="L8" s="283"/>
      <c r="M8" s="283"/>
      <c r="N8" s="283"/>
      <c r="O8" s="283"/>
      <c r="P8" s="283"/>
      <c r="Q8" s="283"/>
      <c r="R8" s="284"/>
      <c r="S8" s="570"/>
      <c r="T8" s="571"/>
      <c r="U8" s="572"/>
      <c r="V8" s="364" t="s">
        <v>360</v>
      </c>
      <c r="W8" s="365"/>
      <c r="X8" s="365"/>
      <c r="Y8" s="365"/>
      <c r="Z8" s="365"/>
      <c r="AA8" s="365"/>
      <c r="AB8" s="527">
        <f>'認知通所介護'!AB8</f>
        <v>773</v>
      </c>
      <c r="AC8" s="527"/>
      <c r="AD8" s="38" t="s">
        <v>1249</v>
      </c>
      <c r="AE8" s="40"/>
      <c r="AF8" s="40" t="s">
        <v>461</v>
      </c>
      <c r="AG8" s="530">
        <f t="shared" si="0"/>
        <v>0.7</v>
      </c>
      <c r="AH8" s="530"/>
      <c r="AI8" s="40" t="s">
        <v>461</v>
      </c>
      <c r="AJ8" s="530">
        <f>$AJ$5</f>
        <v>0.63</v>
      </c>
      <c r="AK8" s="530"/>
      <c r="AL8" s="414"/>
      <c r="AM8" s="414"/>
      <c r="AN8" s="437"/>
      <c r="AO8" s="52">
        <f>ROUND(ROUND(AB8*AG8,0)*AJ8,0)</f>
        <v>341</v>
      </c>
      <c r="AP8" s="53"/>
    </row>
    <row r="9" spans="1:42" ht="16.5" customHeight="1">
      <c r="A9" s="14">
        <v>72</v>
      </c>
      <c r="B9" s="15">
        <v>9405</v>
      </c>
      <c r="C9" s="50" t="s">
        <v>532</v>
      </c>
      <c r="D9" s="559"/>
      <c r="E9" s="573"/>
      <c r="F9" s="44"/>
      <c r="G9" s="59"/>
      <c r="H9" s="439"/>
      <c r="I9" s="60"/>
      <c r="J9" s="32"/>
      <c r="K9" s="25"/>
      <c r="L9" s="25"/>
      <c r="M9" s="25"/>
      <c r="N9" s="25"/>
      <c r="O9" s="25"/>
      <c r="P9" s="25"/>
      <c r="Q9" s="25"/>
      <c r="R9" s="54"/>
      <c r="S9" s="570"/>
      <c r="T9" s="571"/>
      <c r="U9" s="572"/>
      <c r="V9" s="364" t="s">
        <v>362</v>
      </c>
      <c r="W9" s="365"/>
      <c r="X9" s="365"/>
      <c r="Y9" s="365"/>
      <c r="Z9" s="365"/>
      <c r="AA9" s="365"/>
      <c r="AB9" s="527">
        <f>'認知通所介護'!AB9</f>
        <v>832</v>
      </c>
      <c r="AC9" s="527"/>
      <c r="AD9" s="38" t="s">
        <v>1249</v>
      </c>
      <c r="AE9" s="40"/>
      <c r="AF9" s="40" t="s">
        <v>461</v>
      </c>
      <c r="AG9" s="530">
        <f t="shared" si="0"/>
        <v>0.7</v>
      </c>
      <c r="AH9" s="530"/>
      <c r="AI9" s="40" t="s">
        <v>461</v>
      </c>
      <c r="AJ9" s="530">
        <f>$AJ$5</f>
        <v>0.63</v>
      </c>
      <c r="AK9" s="530"/>
      <c r="AL9" s="414"/>
      <c r="AM9" s="414"/>
      <c r="AN9" s="437"/>
      <c r="AO9" s="52">
        <f>ROUND(ROUND(AB9*AG9,0)*AJ9,0)</f>
        <v>367</v>
      </c>
      <c r="AP9" s="53"/>
    </row>
    <row r="10" spans="1:42" ht="16.5" customHeight="1">
      <c r="A10" s="14">
        <v>72</v>
      </c>
      <c r="B10" s="15">
        <v>9411</v>
      </c>
      <c r="C10" s="50" t="s">
        <v>2092</v>
      </c>
      <c r="D10" s="559"/>
      <c r="E10" s="573"/>
      <c r="F10" s="57" t="s">
        <v>1775</v>
      </c>
      <c r="G10" s="283"/>
      <c r="H10" s="420"/>
      <c r="I10" s="283"/>
      <c r="J10" s="283"/>
      <c r="K10" s="283"/>
      <c r="L10" s="283"/>
      <c r="M10" s="283"/>
      <c r="N10" s="283"/>
      <c r="O10" s="283"/>
      <c r="P10" s="283"/>
      <c r="Q10" s="283"/>
      <c r="R10" s="284"/>
      <c r="S10" s="570"/>
      <c r="T10" s="571"/>
      <c r="U10" s="572"/>
      <c r="V10" s="364" t="s">
        <v>354</v>
      </c>
      <c r="W10" s="365"/>
      <c r="X10" s="365"/>
      <c r="Y10" s="365"/>
      <c r="Z10" s="365"/>
      <c r="AA10" s="365"/>
      <c r="AB10" s="527">
        <f>'認知通所介護'!AB10</f>
        <v>593</v>
      </c>
      <c r="AC10" s="527"/>
      <c r="AD10" s="307" t="s">
        <v>1249</v>
      </c>
      <c r="AE10" s="307"/>
      <c r="AF10" s="40" t="s">
        <v>461</v>
      </c>
      <c r="AG10" s="530">
        <f t="shared" si="0"/>
        <v>0.7</v>
      </c>
      <c r="AH10" s="530"/>
      <c r="AI10" s="313"/>
      <c r="AJ10" s="51"/>
      <c r="AK10" s="365"/>
      <c r="AL10" s="414"/>
      <c r="AM10" s="414"/>
      <c r="AN10" s="437"/>
      <c r="AO10" s="58">
        <f>ROUND(AB10*AG10,0)</f>
        <v>415</v>
      </c>
      <c r="AP10" s="53"/>
    </row>
    <row r="11" spans="1:42" ht="16.5" customHeight="1">
      <c r="A11" s="14">
        <v>72</v>
      </c>
      <c r="B11" s="15">
        <v>9412</v>
      </c>
      <c r="C11" s="50" t="s">
        <v>2093</v>
      </c>
      <c r="D11" s="559"/>
      <c r="E11" s="573"/>
      <c r="F11" s="57"/>
      <c r="G11" s="283"/>
      <c r="H11" s="420"/>
      <c r="I11" s="283"/>
      <c r="J11" s="283"/>
      <c r="K11" s="283"/>
      <c r="L11" s="283"/>
      <c r="M11" s="283"/>
      <c r="N11" s="283"/>
      <c r="O11" s="283"/>
      <c r="P11" s="283"/>
      <c r="Q11" s="283"/>
      <c r="R11" s="284"/>
      <c r="S11" s="570"/>
      <c r="T11" s="571"/>
      <c r="U11" s="572"/>
      <c r="V11" s="364" t="s">
        <v>356</v>
      </c>
      <c r="W11" s="365"/>
      <c r="X11" s="365"/>
      <c r="Y11" s="365"/>
      <c r="Z11" s="365"/>
      <c r="AA11" s="365"/>
      <c r="AB11" s="527">
        <f>'認知通所介護'!AB11</f>
        <v>652</v>
      </c>
      <c r="AC11" s="527"/>
      <c r="AD11" s="307" t="s">
        <v>1249</v>
      </c>
      <c r="AE11" s="307"/>
      <c r="AF11" s="40" t="s">
        <v>461</v>
      </c>
      <c r="AG11" s="530">
        <f t="shared" si="0"/>
        <v>0.7</v>
      </c>
      <c r="AH11" s="530"/>
      <c r="AI11" s="313"/>
      <c r="AJ11" s="51"/>
      <c r="AK11" s="365"/>
      <c r="AL11" s="414"/>
      <c r="AM11" s="414"/>
      <c r="AN11" s="437"/>
      <c r="AO11" s="58">
        <f aca="true" t="shared" si="1" ref="AO11:AO24">ROUND(AB11*AG11,0)</f>
        <v>456</v>
      </c>
      <c r="AP11" s="53"/>
    </row>
    <row r="12" spans="1:42" ht="16.5" customHeight="1">
      <c r="A12" s="14">
        <v>72</v>
      </c>
      <c r="B12" s="15">
        <v>9413</v>
      </c>
      <c r="C12" s="50" t="s">
        <v>2094</v>
      </c>
      <c r="D12" s="559"/>
      <c r="E12" s="573"/>
      <c r="F12" s="57"/>
      <c r="G12" s="283"/>
      <c r="H12" s="420"/>
      <c r="I12" s="283"/>
      <c r="J12" s="283"/>
      <c r="K12" s="283"/>
      <c r="L12" s="283"/>
      <c r="M12" s="283"/>
      <c r="N12" s="283"/>
      <c r="O12" s="283"/>
      <c r="P12" s="283"/>
      <c r="Q12" s="283"/>
      <c r="R12" s="284"/>
      <c r="S12" s="570"/>
      <c r="T12" s="571"/>
      <c r="U12" s="572"/>
      <c r="V12" s="364" t="s">
        <v>358</v>
      </c>
      <c r="W12" s="365"/>
      <c r="X12" s="365"/>
      <c r="Y12" s="365"/>
      <c r="Z12" s="365"/>
      <c r="AA12" s="365"/>
      <c r="AB12" s="527">
        <f>'認知通所介護'!AB12</f>
        <v>712</v>
      </c>
      <c r="AC12" s="527"/>
      <c r="AD12" s="307" t="s">
        <v>1249</v>
      </c>
      <c r="AE12" s="307"/>
      <c r="AF12" s="40" t="s">
        <v>461</v>
      </c>
      <c r="AG12" s="530">
        <f t="shared" si="0"/>
        <v>0.7</v>
      </c>
      <c r="AH12" s="530"/>
      <c r="AI12" s="313"/>
      <c r="AJ12" s="51"/>
      <c r="AK12" s="365"/>
      <c r="AL12" s="414"/>
      <c r="AM12" s="414"/>
      <c r="AN12" s="437"/>
      <c r="AO12" s="58">
        <f t="shared" si="1"/>
        <v>498</v>
      </c>
      <c r="AP12" s="53"/>
    </row>
    <row r="13" spans="1:42" ht="16.5" customHeight="1">
      <c r="A13" s="14">
        <v>72</v>
      </c>
      <c r="B13" s="15">
        <v>9414</v>
      </c>
      <c r="C13" s="50" t="s">
        <v>2095</v>
      </c>
      <c r="D13" s="559"/>
      <c r="E13" s="573"/>
      <c r="F13" s="57"/>
      <c r="G13" s="283"/>
      <c r="H13" s="420"/>
      <c r="I13" s="283"/>
      <c r="J13" s="283"/>
      <c r="K13" s="283"/>
      <c r="L13" s="283"/>
      <c r="M13" s="283"/>
      <c r="N13" s="283"/>
      <c r="O13" s="283"/>
      <c r="P13" s="283"/>
      <c r="Q13" s="283"/>
      <c r="R13" s="284"/>
      <c r="S13" s="570"/>
      <c r="T13" s="571"/>
      <c r="U13" s="572"/>
      <c r="V13" s="364" t="s">
        <v>360</v>
      </c>
      <c r="W13" s="365"/>
      <c r="X13" s="365"/>
      <c r="Y13" s="365"/>
      <c r="Z13" s="365"/>
      <c r="AA13" s="365"/>
      <c r="AB13" s="527">
        <f>'認知通所介護'!AB13</f>
        <v>773</v>
      </c>
      <c r="AC13" s="527"/>
      <c r="AD13" s="307" t="s">
        <v>1249</v>
      </c>
      <c r="AE13" s="307"/>
      <c r="AF13" s="40" t="s">
        <v>461</v>
      </c>
      <c r="AG13" s="530">
        <f t="shared" si="0"/>
        <v>0.7</v>
      </c>
      <c r="AH13" s="530"/>
      <c r="AI13" s="313"/>
      <c r="AJ13" s="51"/>
      <c r="AK13" s="365"/>
      <c r="AL13" s="414"/>
      <c r="AM13" s="414"/>
      <c r="AN13" s="437"/>
      <c r="AO13" s="58">
        <f t="shared" si="1"/>
        <v>541</v>
      </c>
      <c r="AP13" s="53"/>
    </row>
    <row r="14" spans="1:42" ht="16.5" customHeight="1">
      <c r="A14" s="14">
        <v>72</v>
      </c>
      <c r="B14" s="15">
        <v>9415</v>
      </c>
      <c r="C14" s="50" t="s">
        <v>197</v>
      </c>
      <c r="D14" s="559"/>
      <c r="E14" s="573"/>
      <c r="F14" s="44"/>
      <c r="G14" s="25"/>
      <c r="H14" s="439"/>
      <c r="I14" s="25"/>
      <c r="J14" s="25"/>
      <c r="K14" s="25"/>
      <c r="L14" s="25"/>
      <c r="M14" s="25"/>
      <c r="N14" s="25"/>
      <c r="O14" s="25"/>
      <c r="P14" s="25"/>
      <c r="Q14" s="25"/>
      <c r="R14" s="54"/>
      <c r="S14" s="570"/>
      <c r="T14" s="571"/>
      <c r="U14" s="572"/>
      <c r="V14" s="364" t="s">
        <v>362</v>
      </c>
      <c r="W14" s="365"/>
      <c r="X14" s="365"/>
      <c r="Y14" s="365"/>
      <c r="Z14" s="365"/>
      <c r="AA14" s="365"/>
      <c r="AB14" s="527">
        <f>'認知通所介護'!AB14</f>
        <v>832</v>
      </c>
      <c r="AC14" s="527"/>
      <c r="AD14" s="307" t="s">
        <v>1249</v>
      </c>
      <c r="AE14" s="307"/>
      <c r="AF14" s="40" t="s">
        <v>461</v>
      </c>
      <c r="AG14" s="530">
        <f t="shared" si="0"/>
        <v>0.7</v>
      </c>
      <c r="AH14" s="530"/>
      <c r="AI14" s="313"/>
      <c r="AJ14" s="51"/>
      <c r="AK14" s="365"/>
      <c r="AL14" s="414"/>
      <c r="AM14" s="414"/>
      <c r="AN14" s="437"/>
      <c r="AO14" s="58">
        <f t="shared" si="1"/>
        <v>582</v>
      </c>
      <c r="AP14" s="53"/>
    </row>
    <row r="15" spans="1:42" ht="16.5" customHeight="1">
      <c r="A15" s="14">
        <v>72</v>
      </c>
      <c r="B15" s="15">
        <v>9421</v>
      </c>
      <c r="C15" s="50" t="s">
        <v>198</v>
      </c>
      <c r="D15" s="559"/>
      <c r="E15" s="573"/>
      <c r="F15" s="57" t="s">
        <v>1776</v>
      </c>
      <c r="G15" s="283"/>
      <c r="H15" s="420"/>
      <c r="I15" s="283"/>
      <c r="J15" s="283"/>
      <c r="K15" s="283"/>
      <c r="L15" s="283"/>
      <c r="M15" s="283"/>
      <c r="N15" s="283"/>
      <c r="O15" s="283"/>
      <c r="P15" s="283"/>
      <c r="Q15" s="283"/>
      <c r="R15" s="284"/>
      <c r="S15" s="570"/>
      <c r="T15" s="571"/>
      <c r="U15" s="572"/>
      <c r="V15" s="364" t="s">
        <v>354</v>
      </c>
      <c r="W15" s="365"/>
      <c r="X15" s="365"/>
      <c r="Y15" s="365"/>
      <c r="Z15" s="365"/>
      <c r="AA15" s="365"/>
      <c r="AB15" s="527">
        <f>'認知通所介護'!AB15</f>
        <v>910</v>
      </c>
      <c r="AC15" s="527"/>
      <c r="AD15" s="307" t="s">
        <v>1249</v>
      </c>
      <c r="AE15" s="307"/>
      <c r="AF15" s="40" t="s">
        <v>461</v>
      </c>
      <c r="AG15" s="530">
        <f t="shared" si="0"/>
        <v>0.7</v>
      </c>
      <c r="AH15" s="530"/>
      <c r="AI15" s="313"/>
      <c r="AJ15" s="51"/>
      <c r="AK15" s="365"/>
      <c r="AL15" s="414"/>
      <c r="AM15" s="414"/>
      <c r="AN15" s="437"/>
      <c r="AO15" s="58">
        <f t="shared" si="1"/>
        <v>637</v>
      </c>
      <c r="AP15" s="53"/>
    </row>
    <row r="16" spans="1:42" ht="16.5" customHeight="1">
      <c r="A16" s="14">
        <v>72</v>
      </c>
      <c r="B16" s="15">
        <v>9422</v>
      </c>
      <c r="C16" s="50" t="s">
        <v>199</v>
      </c>
      <c r="D16" s="559"/>
      <c r="E16" s="573"/>
      <c r="F16" s="57"/>
      <c r="G16" s="283"/>
      <c r="H16" s="420"/>
      <c r="I16" s="283"/>
      <c r="J16" s="283"/>
      <c r="K16" s="283"/>
      <c r="L16" s="283"/>
      <c r="M16" s="283"/>
      <c r="N16" s="283"/>
      <c r="O16" s="283"/>
      <c r="P16" s="283"/>
      <c r="Q16" s="283"/>
      <c r="R16" s="284"/>
      <c r="S16" s="570"/>
      <c r="T16" s="571"/>
      <c r="U16" s="572"/>
      <c r="V16" s="364" t="s">
        <v>356</v>
      </c>
      <c r="W16" s="365"/>
      <c r="X16" s="365"/>
      <c r="Y16" s="365"/>
      <c r="Z16" s="365"/>
      <c r="AA16" s="365"/>
      <c r="AB16" s="527">
        <f>'認知通所介護'!AB16</f>
        <v>1007</v>
      </c>
      <c r="AC16" s="527"/>
      <c r="AD16" s="307" t="s">
        <v>1249</v>
      </c>
      <c r="AE16" s="307"/>
      <c r="AF16" s="40" t="s">
        <v>461</v>
      </c>
      <c r="AG16" s="530">
        <f t="shared" si="0"/>
        <v>0.7</v>
      </c>
      <c r="AH16" s="530"/>
      <c r="AI16" s="313"/>
      <c r="AJ16" s="51"/>
      <c r="AK16" s="365"/>
      <c r="AL16" s="414"/>
      <c r="AM16" s="414"/>
      <c r="AN16" s="437"/>
      <c r="AO16" s="58">
        <f t="shared" si="1"/>
        <v>705</v>
      </c>
      <c r="AP16" s="53"/>
    </row>
    <row r="17" spans="1:42" ht="16.5" customHeight="1">
      <c r="A17" s="14">
        <v>72</v>
      </c>
      <c r="B17" s="15">
        <v>9423</v>
      </c>
      <c r="C17" s="50" t="s">
        <v>200</v>
      </c>
      <c r="D17" s="559"/>
      <c r="E17" s="573"/>
      <c r="F17" s="57"/>
      <c r="G17" s="283"/>
      <c r="H17" s="420"/>
      <c r="I17" s="283"/>
      <c r="J17" s="283"/>
      <c r="K17" s="283"/>
      <c r="L17" s="283"/>
      <c r="M17" s="283"/>
      <c r="N17" s="283"/>
      <c r="O17" s="283"/>
      <c r="P17" s="283"/>
      <c r="Q17" s="283"/>
      <c r="R17" s="284"/>
      <c r="S17" s="570"/>
      <c r="T17" s="571"/>
      <c r="U17" s="572"/>
      <c r="V17" s="364" t="s">
        <v>358</v>
      </c>
      <c r="W17" s="365"/>
      <c r="X17" s="365"/>
      <c r="Y17" s="365"/>
      <c r="Z17" s="365"/>
      <c r="AA17" s="365"/>
      <c r="AB17" s="527">
        <f>'認知通所介護'!AB17</f>
        <v>1104</v>
      </c>
      <c r="AC17" s="527"/>
      <c r="AD17" s="307" t="s">
        <v>1249</v>
      </c>
      <c r="AE17" s="307"/>
      <c r="AF17" s="40" t="s">
        <v>461</v>
      </c>
      <c r="AG17" s="530">
        <f t="shared" si="0"/>
        <v>0.7</v>
      </c>
      <c r="AH17" s="530"/>
      <c r="AI17" s="313"/>
      <c r="AJ17" s="51"/>
      <c r="AK17" s="365"/>
      <c r="AL17" s="414"/>
      <c r="AM17" s="414"/>
      <c r="AN17" s="437"/>
      <c r="AO17" s="58">
        <f t="shared" si="1"/>
        <v>773</v>
      </c>
      <c r="AP17" s="53"/>
    </row>
    <row r="18" spans="1:42" ht="16.5" customHeight="1">
      <c r="A18" s="14">
        <v>72</v>
      </c>
      <c r="B18" s="15">
        <v>9424</v>
      </c>
      <c r="C18" s="50" t="s">
        <v>202</v>
      </c>
      <c r="D18" s="559"/>
      <c r="E18" s="573"/>
      <c r="F18" s="57"/>
      <c r="G18" s="283"/>
      <c r="H18" s="420"/>
      <c r="I18" s="283"/>
      <c r="J18" s="283"/>
      <c r="K18" s="283"/>
      <c r="L18" s="283"/>
      <c r="M18" s="283"/>
      <c r="N18" s="283"/>
      <c r="O18" s="283"/>
      <c r="P18" s="283"/>
      <c r="Q18" s="283"/>
      <c r="R18" s="284"/>
      <c r="S18" s="570"/>
      <c r="T18" s="571"/>
      <c r="U18" s="572"/>
      <c r="V18" s="364" t="s">
        <v>360</v>
      </c>
      <c r="W18" s="365"/>
      <c r="X18" s="365"/>
      <c r="Y18" s="365"/>
      <c r="Z18" s="365"/>
      <c r="AA18" s="365"/>
      <c r="AB18" s="527">
        <f>'認知通所介護'!AB18</f>
        <v>1201</v>
      </c>
      <c r="AC18" s="527"/>
      <c r="AD18" s="307" t="s">
        <v>1249</v>
      </c>
      <c r="AE18" s="307"/>
      <c r="AF18" s="40" t="s">
        <v>461</v>
      </c>
      <c r="AG18" s="530">
        <f t="shared" si="0"/>
        <v>0.7</v>
      </c>
      <c r="AH18" s="530"/>
      <c r="AI18" s="313"/>
      <c r="AJ18" s="51"/>
      <c r="AK18" s="365"/>
      <c r="AL18" s="414"/>
      <c r="AM18" s="414"/>
      <c r="AN18" s="437"/>
      <c r="AO18" s="58">
        <f t="shared" si="1"/>
        <v>841</v>
      </c>
      <c r="AP18" s="53"/>
    </row>
    <row r="19" spans="1:42" ht="16.5" customHeight="1">
      <c r="A19" s="14">
        <v>72</v>
      </c>
      <c r="B19" s="15">
        <v>9425</v>
      </c>
      <c r="C19" s="50" t="s">
        <v>203</v>
      </c>
      <c r="D19" s="559"/>
      <c r="E19" s="573"/>
      <c r="F19" s="44"/>
      <c r="G19" s="25"/>
      <c r="H19" s="439"/>
      <c r="I19" s="25"/>
      <c r="J19" s="25"/>
      <c r="K19" s="25"/>
      <c r="L19" s="25"/>
      <c r="M19" s="25"/>
      <c r="N19" s="25"/>
      <c r="O19" s="25"/>
      <c r="P19" s="25"/>
      <c r="Q19" s="25"/>
      <c r="R19" s="54"/>
      <c r="S19" s="570"/>
      <c r="T19" s="571"/>
      <c r="U19" s="572"/>
      <c r="V19" s="364" t="s">
        <v>362</v>
      </c>
      <c r="W19" s="365"/>
      <c r="X19" s="365"/>
      <c r="Y19" s="365"/>
      <c r="Z19" s="365"/>
      <c r="AA19" s="365"/>
      <c r="AB19" s="527">
        <f>'認知通所介護'!AB19</f>
        <v>1299</v>
      </c>
      <c r="AC19" s="527"/>
      <c r="AD19" s="307" t="s">
        <v>1249</v>
      </c>
      <c r="AE19" s="307"/>
      <c r="AF19" s="40" t="s">
        <v>461</v>
      </c>
      <c r="AG19" s="530">
        <f t="shared" si="0"/>
        <v>0.7</v>
      </c>
      <c r="AH19" s="530"/>
      <c r="AI19" s="313"/>
      <c r="AJ19" s="51"/>
      <c r="AK19" s="365"/>
      <c r="AL19" s="414"/>
      <c r="AM19" s="414"/>
      <c r="AN19" s="437"/>
      <c r="AO19" s="58">
        <f t="shared" si="1"/>
        <v>909</v>
      </c>
      <c r="AP19" s="53"/>
    </row>
    <row r="20" spans="1:42" ht="16.5" customHeight="1">
      <c r="A20" s="14">
        <v>72</v>
      </c>
      <c r="B20" s="15">
        <v>9431</v>
      </c>
      <c r="C20" s="50" t="s">
        <v>204</v>
      </c>
      <c r="D20" s="559"/>
      <c r="E20" s="573"/>
      <c r="F20" s="57" t="s">
        <v>1777</v>
      </c>
      <c r="G20" s="283"/>
      <c r="H20" s="11"/>
      <c r="I20" s="400"/>
      <c r="J20" s="30"/>
      <c r="K20" s="283"/>
      <c r="L20" s="283"/>
      <c r="M20" s="283"/>
      <c r="N20" s="283"/>
      <c r="O20" s="283"/>
      <c r="P20" s="283"/>
      <c r="Q20" s="283"/>
      <c r="R20" s="284"/>
      <c r="S20" s="570"/>
      <c r="T20" s="571"/>
      <c r="U20" s="572"/>
      <c r="V20" s="364" t="s">
        <v>354</v>
      </c>
      <c r="W20" s="365"/>
      <c r="X20" s="365"/>
      <c r="Y20" s="365"/>
      <c r="Z20" s="365"/>
      <c r="AA20" s="365"/>
      <c r="AB20" s="527">
        <f>'認知通所介護'!AB20</f>
        <v>1036</v>
      </c>
      <c r="AC20" s="527"/>
      <c r="AD20" s="307" t="s">
        <v>1249</v>
      </c>
      <c r="AE20" s="307"/>
      <c r="AF20" s="40" t="s">
        <v>461</v>
      </c>
      <c r="AG20" s="530">
        <f t="shared" si="0"/>
        <v>0.7</v>
      </c>
      <c r="AH20" s="530"/>
      <c r="AI20" s="313"/>
      <c r="AJ20" s="51"/>
      <c r="AK20" s="365"/>
      <c r="AL20" s="414"/>
      <c r="AM20" s="414"/>
      <c r="AN20" s="437"/>
      <c r="AO20" s="58">
        <f t="shared" si="1"/>
        <v>725</v>
      </c>
      <c r="AP20" s="53"/>
    </row>
    <row r="21" spans="1:42" ht="16.5" customHeight="1">
      <c r="A21" s="14">
        <v>72</v>
      </c>
      <c r="B21" s="15">
        <v>9432</v>
      </c>
      <c r="C21" s="50" t="s">
        <v>205</v>
      </c>
      <c r="D21" s="559"/>
      <c r="E21" s="573"/>
      <c r="F21" s="57"/>
      <c r="G21" s="283"/>
      <c r="H21" s="11"/>
      <c r="I21" s="400"/>
      <c r="J21" s="30"/>
      <c r="K21" s="283"/>
      <c r="L21" s="283"/>
      <c r="M21" s="283"/>
      <c r="N21" s="283"/>
      <c r="O21" s="283"/>
      <c r="P21" s="283"/>
      <c r="Q21" s="283"/>
      <c r="R21" s="284"/>
      <c r="S21" s="570"/>
      <c r="T21" s="571"/>
      <c r="U21" s="572"/>
      <c r="V21" s="364" t="s">
        <v>356</v>
      </c>
      <c r="W21" s="365"/>
      <c r="X21" s="365"/>
      <c r="Y21" s="365"/>
      <c r="Z21" s="365"/>
      <c r="AA21" s="365"/>
      <c r="AB21" s="527">
        <f>'認知通所介護'!AB21</f>
        <v>1148</v>
      </c>
      <c r="AC21" s="527"/>
      <c r="AD21" s="307" t="s">
        <v>1249</v>
      </c>
      <c r="AE21" s="307"/>
      <c r="AF21" s="40" t="s">
        <v>461</v>
      </c>
      <c r="AG21" s="530">
        <f t="shared" si="0"/>
        <v>0.7</v>
      </c>
      <c r="AH21" s="530"/>
      <c r="AI21" s="313"/>
      <c r="AJ21" s="51"/>
      <c r="AK21" s="365"/>
      <c r="AL21" s="414"/>
      <c r="AM21" s="414"/>
      <c r="AN21" s="437"/>
      <c r="AO21" s="58">
        <f t="shared" si="1"/>
        <v>804</v>
      </c>
      <c r="AP21" s="53"/>
    </row>
    <row r="22" spans="1:42" ht="16.5" customHeight="1">
      <c r="A22" s="14">
        <v>72</v>
      </c>
      <c r="B22" s="15">
        <v>9433</v>
      </c>
      <c r="C22" s="50" t="s">
        <v>206</v>
      </c>
      <c r="D22" s="559"/>
      <c r="E22" s="573"/>
      <c r="F22" s="57"/>
      <c r="G22" s="283"/>
      <c r="H22" s="11"/>
      <c r="I22" s="400"/>
      <c r="J22" s="30"/>
      <c r="K22" s="283"/>
      <c r="L22" s="283"/>
      <c r="M22" s="283"/>
      <c r="N22" s="283"/>
      <c r="O22" s="283"/>
      <c r="P22" s="283"/>
      <c r="Q22" s="283"/>
      <c r="R22" s="284"/>
      <c r="S22" s="69"/>
      <c r="T22" s="70"/>
      <c r="U22" s="71"/>
      <c r="V22" s="364" t="s">
        <v>358</v>
      </c>
      <c r="W22" s="365"/>
      <c r="X22" s="365"/>
      <c r="Y22" s="365"/>
      <c r="Z22" s="365"/>
      <c r="AA22" s="365"/>
      <c r="AB22" s="527">
        <f>'認知通所介護'!AB22</f>
        <v>1261</v>
      </c>
      <c r="AC22" s="527"/>
      <c r="AD22" s="307" t="s">
        <v>1249</v>
      </c>
      <c r="AE22" s="307"/>
      <c r="AF22" s="40" t="s">
        <v>461</v>
      </c>
      <c r="AG22" s="530">
        <f t="shared" si="0"/>
        <v>0.7</v>
      </c>
      <c r="AH22" s="530"/>
      <c r="AI22" s="313"/>
      <c r="AJ22" s="51"/>
      <c r="AK22" s="365"/>
      <c r="AL22" s="414"/>
      <c r="AM22" s="414"/>
      <c r="AN22" s="437"/>
      <c r="AO22" s="58">
        <f t="shared" si="1"/>
        <v>883</v>
      </c>
      <c r="AP22" s="53"/>
    </row>
    <row r="23" spans="1:42" ht="16.5" customHeight="1">
      <c r="A23" s="14">
        <v>72</v>
      </c>
      <c r="B23" s="15">
        <v>9434</v>
      </c>
      <c r="C23" s="50" t="s">
        <v>207</v>
      </c>
      <c r="D23" s="559"/>
      <c r="E23" s="573"/>
      <c r="F23" s="57"/>
      <c r="G23" s="283"/>
      <c r="H23" s="11"/>
      <c r="I23" s="400"/>
      <c r="J23" s="30"/>
      <c r="K23" s="283"/>
      <c r="L23" s="283"/>
      <c r="M23" s="283"/>
      <c r="N23" s="283"/>
      <c r="O23" s="283"/>
      <c r="P23" s="283"/>
      <c r="Q23" s="283"/>
      <c r="R23" s="284"/>
      <c r="S23" s="69"/>
      <c r="T23" s="70"/>
      <c r="U23" s="71"/>
      <c r="V23" s="364" t="s">
        <v>360</v>
      </c>
      <c r="W23" s="365"/>
      <c r="X23" s="365"/>
      <c r="Y23" s="365"/>
      <c r="Z23" s="365"/>
      <c r="AA23" s="365"/>
      <c r="AB23" s="527">
        <f>'認知通所介護'!AB23</f>
        <v>1374</v>
      </c>
      <c r="AC23" s="527"/>
      <c r="AD23" s="307" t="s">
        <v>1249</v>
      </c>
      <c r="AE23" s="307"/>
      <c r="AF23" s="40" t="s">
        <v>461</v>
      </c>
      <c r="AG23" s="530">
        <f t="shared" si="0"/>
        <v>0.7</v>
      </c>
      <c r="AH23" s="530"/>
      <c r="AI23" s="313"/>
      <c r="AJ23" s="51"/>
      <c r="AK23" s="365"/>
      <c r="AL23" s="414"/>
      <c r="AM23" s="414"/>
      <c r="AN23" s="437"/>
      <c r="AO23" s="58">
        <f t="shared" si="1"/>
        <v>962</v>
      </c>
      <c r="AP23" s="53"/>
    </row>
    <row r="24" spans="1:42" ht="16.5" customHeight="1">
      <c r="A24" s="14">
        <v>72</v>
      </c>
      <c r="B24" s="15">
        <v>9435</v>
      </c>
      <c r="C24" s="50" t="s">
        <v>208</v>
      </c>
      <c r="D24" s="559"/>
      <c r="E24" s="573"/>
      <c r="F24" s="44"/>
      <c r="G24" s="25"/>
      <c r="H24" s="59"/>
      <c r="I24" s="60"/>
      <c r="J24" s="32"/>
      <c r="K24" s="25"/>
      <c r="L24" s="25"/>
      <c r="M24" s="25"/>
      <c r="N24" s="25"/>
      <c r="O24" s="25"/>
      <c r="P24" s="25"/>
      <c r="Q24" s="25"/>
      <c r="R24" s="54"/>
      <c r="S24" s="69"/>
      <c r="T24" s="70"/>
      <c r="U24" s="71"/>
      <c r="V24" s="364" t="s">
        <v>362</v>
      </c>
      <c r="W24" s="365"/>
      <c r="X24" s="365"/>
      <c r="Y24" s="365"/>
      <c r="Z24" s="365"/>
      <c r="AA24" s="365"/>
      <c r="AB24" s="527">
        <f>'認知通所介護'!AB24</f>
        <v>1486</v>
      </c>
      <c r="AC24" s="527"/>
      <c r="AD24" s="307" t="s">
        <v>1249</v>
      </c>
      <c r="AE24" s="307"/>
      <c r="AF24" s="40" t="s">
        <v>461</v>
      </c>
      <c r="AG24" s="530">
        <f t="shared" si="0"/>
        <v>0.7</v>
      </c>
      <c r="AH24" s="530"/>
      <c r="AI24" s="313"/>
      <c r="AJ24" s="51"/>
      <c r="AK24" s="365"/>
      <c r="AL24" s="414"/>
      <c r="AM24" s="414"/>
      <c r="AN24" s="437"/>
      <c r="AO24" s="58">
        <f t="shared" si="1"/>
        <v>1040</v>
      </c>
      <c r="AP24" s="53"/>
    </row>
    <row r="25" spans="1:42" ht="16.5" customHeight="1">
      <c r="A25" s="14">
        <v>72</v>
      </c>
      <c r="B25" s="15">
        <v>9441</v>
      </c>
      <c r="C25" s="50" t="s">
        <v>209</v>
      </c>
      <c r="D25" s="559"/>
      <c r="E25" s="573"/>
      <c r="F25" s="57" t="s">
        <v>1152</v>
      </c>
      <c r="G25" s="420"/>
      <c r="H25" s="283"/>
      <c r="I25" s="400"/>
      <c r="J25" s="401"/>
      <c r="K25" s="283" t="s">
        <v>1158</v>
      </c>
      <c r="L25" s="420"/>
      <c r="M25" s="10"/>
      <c r="N25" s="283"/>
      <c r="O25" s="283"/>
      <c r="P25" s="283"/>
      <c r="Q25" s="283"/>
      <c r="R25" s="283"/>
      <c r="S25" s="69"/>
      <c r="T25" s="70"/>
      <c r="U25" s="71"/>
      <c r="V25" s="364" t="s">
        <v>354</v>
      </c>
      <c r="W25" s="365"/>
      <c r="X25" s="365"/>
      <c r="Y25" s="365"/>
      <c r="Z25" s="365"/>
      <c r="AA25" s="365"/>
      <c r="AB25" s="527">
        <f>'認知通所介護'!AB25</f>
        <v>1036</v>
      </c>
      <c r="AC25" s="527"/>
      <c r="AD25" s="307" t="s">
        <v>883</v>
      </c>
      <c r="AE25" s="414"/>
      <c r="AF25" s="40" t="s">
        <v>492</v>
      </c>
      <c r="AG25" s="530">
        <f t="shared" si="0"/>
        <v>0.7</v>
      </c>
      <c r="AH25" s="530"/>
      <c r="AI25" s="414" t="s">
        <v>462</v>
      </c>
      <c r="AJ25" s="529">
        <f>'認知通所介護'!AG25</f>
        <v>50</v>
      </c>
      <c r="AK25" s="529"/>
      <c r="AL25" s="365" t="s">
        <v>883</v>
      </c>
      <c r="AM25" s="414"/>
      <c r="AN25" s="437"/>
      <c r="AO25" s="58">
        <f aca="true" t="shared" si="2" ref="AO25:AO34">ROUND(ROUND(AB25*AG25,0)+AJ25,0)</f>
        <v>775</v>
      </c>
      <c r="AP25" s="53"/>
    </row>
    <row r="26" spans="1:42" ht="16.5" customHeight="1">
      <c r="A26" s="14">
        <v>72</v>
      </c>
      <c r="B26" s="15">
        <v>9442</v>
      </c>
      <c r="C26" s="50" t="s">
        <v>210</v>
      </c>
      <c r="D26" s="559"/>
      <c r="E26" s="573"/>
      <c r="F26" s="303" t="s">
        <v>463</v>
      </c>
      <c r="G26" s="420"/>
      <c r="H26" s="283"/>
      <c r="I26" s="400"/>
      <c r="J26" s="401"/>
      <c r="K26" s="10" t="s">
        <v>493</v>
      </c>
      <c r="L26" s="420"/>
      <c r="M26" s="10"/>
      <c r="N26" s="283"/>
      <c r="O26" s="283"/>
      <c r="P26" s="283"/>
      <c r="Q26" s="283"/>
      <c r="R26" s="283"/>
      <c r="S26" s="69"/>
      <c r="T26" s="70"/>
      <c r="U26" s="71"/>
      <c r="V26" s="364" t="s">
        <v>356</v>
      </c>
      <c r="W26" s="365"/>
      <c r="X26" s="365"/>
      <c r="Y26" s="365"/>
      <c r="Z26" s="365"/>
      <c r="AA26" s="365"/>
      <c r="AB26" s="527">
        <f>'認知通所介護'!AB26</f>
        <v>1148</v>
      </c>
      <c r="AC26" s="527"/>
      <c r="AD26" s="307" t="s">
        <v>883</v>
      </c>
      <c r="AE26" s="414"/>
      <c r="AF26" s="40" t="s">
        <v>492</v>
      </c>
      <c r="AG26" s="530">
        <f t="shared" si="0"/>
        <v>0.7</v>
      </c>
      <c r="AH26" s="530"/>
      <c r="AI26" s="414" t="s">
        <v>462</v>
      </c>
      <c r="AJ26" s="529">
        <f>$AJ$25</f>
        <v>50</v>
      </c>
      <c r="AK26" s="529"/>
      <c r="AL26" s="365" t="s">
        <v>883</v>
      </c>
      <c r="AM26" s="414"/>
      <c r="AN26" s="437"/>
      <c r="AO26" s="58">
        <f t="shared" si="2"/>
        <v>854</v>
      </c>
      <c r="AP26" s="53"/>
    </row>
    <row r="27" spans="1:42" ht="16.5" customHeight="1">
      <c r="A27" s="14">
        <v>72</v>
      </c>
      <c r="B27" s="15">
        <v>9443</v>
      </c>
      <c r="C27" s="50" t="s">
        <v>211</v>
      </c>
      <c r="D27" s="559"/>
      <c r="E27" s="573"/>
      <c r="F27" s="57" t="s">
        <v>464</v>
      </c>
      <c r="G27" s="420"/>
      <c r="H27" s="283"/>
      <c r="I27" s="400"/>
      <c r="J27" s="401"/>
      <c r="K27" s="420"/>
      <c r="L27" s="420"/>
      <c r="M27" s="10"/>
      <c r="N27" s="283"/>
      <c r="O27" s="283"/>
      <c r="P27" s="283"/>
      <c r="Q27" s="283"/>
      <c r="R27" s="283"/>
      <c r="S27" s="69"/>
      <c r="T27" s="70"/>
      <c r="U27" s="71"/>
      <c r="V27" s="364" t="s">
        <v>358</v>
      </c>
      <c r="W27" s="365"/>
      <c r="X27" s="365"/>
      <c r="Y27" s="365"/>
      <c r="Z27" s="365"/>
      <c r="AA27" s="365"/>
      <c r="AB27" s="527">
        <f>'認知通所介護'!AB27</f>
        <v>1261</v>
      </c>
      <c r="AC27" s="527"/>
      <c r="AD27" s="307" t="s">
        <v>883</v>
      </c>
      <c r="AE27" s="414"/>
      <c r="AF27" s="40" t="s">
        <v>492</v>
      </c>
      <c r="AG27" s="530">
        <f t="shared" si="0"/>
        <v>0.7</v>
      </c>
      <c r="AH27" s="530"/>
      <c r="AI27" s="414" t="s">
        <v>462</v>
      </c>
      <c r="AJ27" s="529">
        <f>$AJ$25</f>
        <v>50</v>
      </c>
      <c r="AK27" s="529"/>
      <c r="AL27" s="365" t="s">
        <v>883</v>
      </c>
      <c r="AM27" s="414"/>
      <c r="AN27" s="437"/>
      <c r="AO27" s="58">
        <f t="shared" si="2"/>
        <v>933</v>
      </c>
      <c r="AP27" s="53"/>
    </row>
    <row r="28" spans="1:42" ht="16.5" customHeight="1">
      <c r="A28" s="14">
        <v>72</v>
      </c>
      <c r="B28" s="15">
        <v>9444</v>
      </c>
      <c r="C28" s="50" t="s">
        <v>212</v>
      </c>
      <c r="D28" s="559"/>
      <c r="E28" s="573"/>
      <c r="F28" s="57"/>
      <c r="G28" s="420"/>
      <c r="H28" s="283"/>
      <c r="I28" s="400"/>
      <c r="J28" s="401"/>
      <c r="K28" s="420"/>
      <c r="L28" s="420"/>
      <c r="M28" s="10"/>
      <c r="N28" s="283"/>
      <c r="O28" s="283"/>
      <c r="P28" s="283"/>
      <c r="Q28" s="283"/>
      <c r="R28" s="283"/>
      <c r="S28" s="69"/>
      <c r="T28" s="70"/>
      <c r="U28" s="71"/>
      <c r="V28" s="364" t="s">
        <v>360</v>
      </c>
      <c r="W28" s="365"/>
      <c r="X28" s="365"/>
      <c r="Y28" s="365"/>
      <c r="Z28" s="365"/>
      <c r="AA28" s="365"/>
      <c r="AB28" s="527">
        <f>'認知通所介護'!AB28</f>
        <v>1374</v>
      </c>
      <c r="AC28" s="527"/>
      <c r="AD28" s="307" t="s">
        <v>883</v>
      </c>
      <c r="AE28" s="414"/>
      <c r="AF28" s="40" t="s">
        <v>492</v>
      </c>
      <c r="AG28" s="530">
        <f t="shared" si="0"/>
        <v>0.7</v>
      </c>
      <c r="AH28" s="530"/>
      <c r="AI28" s="414" t="s">
        <v>462</v>
      </c>
      <c r="AJ28" s="529">
        <f>$AJ$25</f>
        <v>50</v>
      </c>
      <c r="AK28" s="529"/>
      <c r="AL28" s="365" t="s">
        <v>883</v>
      </c>
      <c r="AM28" s="414"/>
      <c r="AN28" s="437"/>
      <c r="AO28" s="58">
        <f t="shared" si="2"/>
        <v>1012</v>
      </c>
      <c r="AP28" s="53"/>
    </row>
    <row r="29" spans="1:42" ht="16.5" customHeight="1">
      <c r="A29" s="14">
        <v>72</v>
      </c>
      <c r="B29" s="15">
        <v>9445</v>
      </c>
      <c r="C29" s="50" t="s">
        <v>213</v>
      </c>
      <c r="D29" s="559"/>
      <c r="E29" s="573"/>
      <c r="F29" s="57"/>
      <c r="G29" s="420"/>
      <c r="H29" s="283"/>
      <c r="I29" s="400"/>
      <c r="J29" s="401"/>
      <c r="K29" s="439"/>
      <c r="L29" s="439"/>
      <c r="M29" s="305"/>
      <c r="N29" s="25"/>
      <c r="O29" s="25"/>
      <c r="P29" s="25"/>
      <c r="Q29" s="25"/>
      <c r="R29" s="25"/>
      <c r="S29" s="69"/>
      <c r="T29" s="70"/>
      <c r="U29" s="71"/>
      <c r="V29" s="364" t="s">
        <v>362</v>
      </c>
      <c r="W29" s="365"/>
      <c r="X29" s="365"/>
      <c r="Y29" s="365"/>
      <c r="Z29" s="365"/>
      <c r="AA29" s="365"/>
      <c r="AB29" s="527">
        <f>'認知通所介護'!AB29</f>
        <v>1486</v>
      </c>
      <c r="AC29" s="527"/>
      <c r="AD29" s="307" t="s">
        <v>883</v>
      </c>
      <c r="AE29" s="414"/>
      <c r="AF29" s="40" t="s">
        <v>492</v>
      </c>
      <c r="AG29" s="530">
        <f t="shared" si="0"/>
        <v>0.7</v>
      </c>
      <c r="AH29" s="530"/>
      <c r="AI29" s="414" t="s">
        <v>462</v>
      </c>
      <c r="AJ29" s="529">
        <f>$AJ$25</f>
        <v>50</v>
      </c>
      <c r="AK29" s="529"/>
      <c r="AL29" s="365" t="s">
        <v>883</v>
      </c>
      <c r="AM29" s="414"/>
      <c r="AN29" s="437"/>
      <c r="AO29" s="58">
        <f>ROUND(ROUND(AB29*AG29,0)+AJ29,0)</f>
        <v>1090</v>
      </c>
      <c r="AP29" s="53"/>
    </row>
    <row r="30" spans="1:42" ht="16.5" customHeight="1">
      <c r="A30" s="14">
        <v>72</v>
      </c>
      <c r="B30" s="15">
        <v>9451</v>
      </c>
      <c r="C30" s="50" t="s">
        <v>214</v>
      </c>
      <c r="D30" s="559"/>
      <c r="E30" s="573"/>
      <c r="F30" s="57"/>
      <c r="G30" s="283"/>
      <c r="H30" s="11"/>
      <c r="I30" s="400"/>
      <c r="J30" s="401"/>
      <c r="K30" s="283" t="s">
        <v>1778</v>
      </c>
      <c r="L30" s="420"/>
      <c r="M30" s="10"/>
      <c r="N30" s="283"/>
      <c r="O30" s="283"/>
      <c r="P30" s="283"/>
      <c r="Q30" s="283"/>
      <c r="R30" s="283"/>
      <c r="S30" s="69"/>
      <c r="T30" s="70"/>
      <c r="U30" s="71"/>
      <c r="V30" s="364" t="s">
        <v>354</v>
      </c>
      <c r="W30" s="25"/>
      <c r="X30" s="25"/>
      <c r="Y30" s="25"/>
      <c r="Z30" s="25"/>
      <c r="AA30" s="25"/>
      <c r="AB30" s="527">
        <f>'認知通所介護'!AB30</f>
        <v>1036</v>
      </c>
      <c r="AC30" s="527"/>
      <c r="AD30" s="307" t="s">
        <v>883</v>
      </c>
      <c r="AE30" s="414"/>
      <c r="AF30" s="40" t="s">
        <v>492</v>
      </c>
      <c r="AG30" s="530">
        <f t="shared" si="0"/>
        <v>0.7</v>
      </c>
      <c r="AH30" s="530"/>
      <c r="AI30" s="414" t="s">
        <v>462</v>
      </c>
      <c r="AJ30" s="529">
        <f>'認知通所介護'!AG30</f>
        <v>100</v>
      </c>
      <c r="AK30" s="529"/>
      <c r="AL30" s="365" t="s">
        <v>883</v>
      </c>
      <c r="AM30" s="414"/>
      <c r="AN30" s="437"/>
      <c r="AO30" s="58">
        <f t="shared" si="2"/>
        <v>825</v>
      </c>
      <c r="AP30" s="53"/>
    </row>
    <row r="31" spans="1:42" ht="16.5" customHeight="1">
      <c r="A31" s="14">
        <v>72</v>
      </c>
      <c r="B31" s="15">
        <v>9452</v>
      </c>
      <c r="C31" s="50" t="s">
        <v>215</v>
      </c>
      <c r="D31" s="559"/>
      <c r="E31" s="573"/>
      <c r="F31" s="57"/>
      <c r="G31" s="283"/>
      <c r="H31" s="11"/>
      <c r="I31" s="400"/>
      <c r="J31" s="401"/>
      <c r="K31" s="10" t="s">
        <v>494</v>
      </c>
      <c r="L31" s="420"/>
      <c r="M31" s="10"/>
      <c r="N31" s="283"/>
      <c r="O31" s="283"/>
      <c r="P31" s="283"/>
      <c r="Q31" s="283"/>
      <c r="R31" s="283"/>
      <c r="S31" s="69"/>
      <c r="T31" s="70"/>
      <c r="U31" s="71"/>
      <c r="V31" s="364" t="s">
        <v>356</v>
      </c>
      <c r="W31" s="25"/>
      <c r="X31" s="25"/>
      <c r="Y31" s="25"/>
      <c r="Z31" s="25"/>
      <c r="AA31" s="25"/>
      <c r="AB31" s="527">
        <f>'認知通所介護'!AB31</f>
        <v>1148</v>
      </c>
      <c r="AC31" s="527"/>
      <c r="AD31" s="307" t="s">
        <v>883</v>
      </c>
      <c r="AE31" s="414"/>
      <c r="AF31" s="40" t="s">
        <v>492</v>
      </c>
      <c r="AG31" s="530">
        <f t="shared" si="0"/>
        <v>0.7</v>
      </c>
      <c r="AH31" s="530"/>
      <c r="AI31" s="414" t="s">
        <v>462</v>
      </c>
      <c r="AJ31" s="529">
        <f>$AJ$30</f>
        <v>100</v>
      </c>
      <c r="AK31" s="529"/>
      <c r="AL31" s="365" t="s">
        <v>883</v>
      </c>
      <c r="AM31" s="414"/>
      <c r="AN31" s="437"/>
      <c r="AO31" s="58">
        <f t="shared" si="2"/>
        <v>904</v>
      </c>
      <c r="AP31" s="53"/>
    </row>
    <row r="32" spans="1:42" ht="16.5" customHeight="1">
      <c r="A32" s="14">
        <v>72</v>
      </c>
      <c r="B32" s="15">
        <v>9453</v>
      </c>
      <c r="C32" s="50" t="s">
        <v>216</v>
      </c>
      <c r="D32" s="559"/>
      <c r="E32" s="573"/>
      <c r="F32" s="57"/>
      <c r="G32" s="283"/>
      <c r="H32" s="11"/>
      <c r="I32" s="400"/>
      <c r="J32" s="401"/>
      <c r="K32" s="420"/>
      <c r="L32" s="420"/>
      <c r="M32" s="10"/>
      <c r="N32" s="283"/>
      <c r="O32" s="283"/>
      <c r="P32" s="283"/>
      <c r="Q32" s="283"/>
      <c r="R32" s="283"/>
      <c r="S32" s="69"/>
      <c r="T32" s="70"/>
      <c r="U32" s="71"/>
      <c r="V32" s="364" t="s">
        <v>358</v>
      </c>
      <c r="W32" s="25"/>
      <c r="X32" s="25"/>
      <c r="Y32" s="25"/>
      <c r="Z32" s="25"/>
      <c r="AA32" s="25"/>
      <c r="AB32" s="527">
        <f>'認知通所介護'!AB32</f>
        <v>1261</v>
      </c>
      <c r="AC32" s="527"/>
      <c r="AD32" s="307" t="s">
        <v>883</v>
      </c>
      <c r="AE32" s="414"/>
      <c r="AF32" s="40" t="s">
        <v>492</v>
      </c>
      <c r="AG32" s="530">
        <f t="shared" si="0"/>
        <v>0.7</v>
      </c>
      <c r="AH32" s="530"/>
      <c r="AI32" s="414" t="s">
        <v>462</v>
      </c>
      <c r="AJ32" s="529">
        <f>$AJ$30</f>
        <v>100</v>
      </c>
      <c r="AK32" s="529"/>
      <c r="AL32" s="365" t="s">
        <v>883</v>
      </c>
      <c r="AM32" s="414"/>
      <c r="AN32" s="437"/>
      <c r="AO32" s="58">
        <f t="shared" si="2"/>
        <v>983</v>
      </c>
      <c r="AP32" s="53"/>
    </row>
    <row r="33" spans="1:42" ht="16.5" customHeight="1">
      <c r="A33" s="14">
        <v>72</v>
      </c>
      <c r="B33" s="15">
        <v>9454</v>
      </c>
      <c r="C33" s="50" t="s">
        <v>217</v>
      </c>
      <c r="D33" s="559"/>
      <c r="E33" s="573"/>
      <c r="F33" s="57"/>
      <c r="G33" s="283"/>
      <c r="H33" s="11"/>
      <c r="I33" s="400"/>
      <c r="J33" s="401"/>
      <c r="K33" s="420"/>
      <c r="L33" s="420"/>
      <c r="M33" s="10"/>
      <c r="N33" s="283"/>
      <c r="O33" s="283"/>
      <c r="P33" s="283"/>
      <c r="Q33" s="283"/>
      <c r="R33" s="283"/>
      <c r="S33" s="69"/>
      <c r="T33" s="70"/>
      <c r="U33" s="71"/>
      <c r="V33" s="364" t="s">
        <v>360</v>
      </c>
      <c r="W33" s="25"/>
      <c r="X33" s="25"/>
      <c r="Y33" s="25"/>
      <c r="Z33" s="25"/>
      <c r="AA33" s="25"/>
      <c r="AB33" s="527">
        <f>'認知通所介護'!AB33</f>
        <v>1374</v>
      </c>
      <c r="AC33" s="527"/>
      <c r="AD33" s="307" t="s">
        <v>883</v>
      </c>
      <c r="AE33" s="414"/>
      <c r="AF33" s="40" t="s">
        <v>492</v>
      </c>
      <c r="AG33" s="530">
        <f t="shared" si="0"/>
        <v>0.7</v>
      </c>
      <c r="AH33" s="530"/>
      <c r="AI33" s="414" t="s">
        <v>462</v>
      </c>
      <c r="AJ33" s="529">
        <f>$AJ$30</f>
        <v>100</v>
      </c>
      <c r="AK33" s="529"/>
      <c r="AL33" s="365" t="s">
        <v>883</v>
      </c>
      <c r="AM33" s="414"/>
      <c r="AN33" s="437"/>
      <c r="AO33" s="58">
        <f t="shared" si="2"/>
        <v>1062</v>
      </c>
      <c r="AP33" s="53"/>
    </row>
    <row r="34" spans="1:42" ht="16.5" customHeight="1">
      <c r="A34" s="14">
        <v>72</v>
      </c>
      <c r="B34" s="15">
        <v>9455</v>
      </c>
      <c r="C34" s="50" t="s">
        <v>218</v>
      </c>
      <c r="D34" s="559"/>
      <c r="E34" s="573"/>
      <c r="F34" s="57"/>
      <c r="G34" s="283"/>
      <c r="H34" s="11"/>
      <c r="I34" s="400"/>
      <c r="J34" s="401"/>
      <c r="K34" s="439"/>
      <c r="L34" s="439"/>
      <c r="M34" s="305"/>
      <c r="N34" s="25"/>
      <c r="O34" s="25"/>
      <c r="P34" s="25"/>
      <c r="Q34" s="25"/>
      <c r="R34" s="25"/>
      <c r="S34" s="69"/>
      <c r="T34" s="70"/>
      <c r="U34" s="71"/>
      <c r="V34" s="364" t="s">
        <v>362</v>
      </c>
      <c r="W34" s="25"/>
      <c r="X34" s="25"/>
      <c r="Y34" s="25"/>
      <c r="Z34" s="25"/>
      <c r="AA34" s="25"/>
      <c r="AB34" s="527">
        <f>'認知通所介護'!AB34</f>
        <v>1486</v>
      </c>
      <c r="AC34" s="527"/>
      <c r="AD34" s="307" t="s">
        <v>883</v>
      </c>
      <c r="AE34" s="414"/>
      <c r="AF34" s="40" t="s">
        <v>492</v>
      </c>
      <c r="AG34" s="530">
        <f t="shared" si="0"/>
        <v>0.7</v>
      </c>
      <c r="AH34" s="530"/>
      <c r="AI34" s="414" t="s">
        <v>462</v>
      </c>
      <c r="AJ34" s="529">
        <f>$AJ$30</f>
        <v>100</v>
      </c>
      <c r="AK34" s="529"/>
      <c r="AL34" s="365" t="s">
        <v>883</v>
      </c>
      <c r="AM34" s="414"/>
      <c r="AN34" s="437"/>
      <c r="AO34" s="58">
        <f t="shared" si="2"/>
        <v>1140</v>
      </c>
      <c r="AP34" s="53"/>
    </row>
    <row r="35" spans="1:42" ht="16.5" customHeight="1">
      <c r="A35" s="14">
        <v>72</v>
      </c>
      <c r="B35" s="15">
        <v>9461</v>
      </c>
      <c r="C35" s="50" t="s">
        <v>533</v>
      </c>
      <c r="D35" s="367"/>
      <c r="E35" s="367"/>
      <c r="F35" s="57"/>
      <c r="G35" s="283"/>
      <c r="H35" s="11"/>
      <c r="I35" s="400"/>
      <c r="J35" s="401"/>
      <c r="K35" s="283" t="s">
        <v>1779</v>
      </c>
      <c r="L35" s="420"/>
      <c r="M35" s="10"/>
      <c r="N35" s="283"/>
      <c r="O35" s="283"/>
      <c r="P35" s="283"/>
      <c r="Q35" s="283"/>
      <c r="R35" s="283"/>
      <c r="S35" s="69"/>
      <c r="T35" s="70"/>
      <c r="U35" s="71"/>
      <c r="V35" s="364" t="s">
        <v>354</v>
      </c>
      <c r="W35" s="25"/>
      <c r="X35" s="25"/>
      <c r="Y35" s="25"/>
      <c r="Z35" s="25"/>
      <c r="AA35" s="25"/>
      <c r="AB35" s="527">
        <f>'認知通所介護'!AB35</f>
        <v>1036</v>
      </c>
      <c r="AC35" s="527"/>
      <c r="AD35" s="307" t="s">
        <v>883</v>
      </c>
      <c r="AE35" s="414"/>
      <c r="AF35" s="40" t="s">
        <v>492</v>
      </c>
      <c r="AG35" s="530">
        <f t="shared" si="0"/>
        <v>0.7</v>
      </c>
      <c r="AH35" s="530"/>
      <c r="AI35" s="414" t="s">
        <v>462</v>
      </c>
      <c r="AJ35" s="529">
        <f>'認知通所介護'!AG35</f>
        <v>150</v>
      </c>
      <c r="AK35" s="529"/>
      <c r="AL35" s="365" t="s">
        <v>883</v>
      </c>
      <c r="AM35" s="414"/>
      <c r="AN35" s="437"/>
      <c r="AO35" s="58">
        <f>ROUND(ROUND(AB35*AG35,0)+AJ35,0)</f>
        <v>875</v>
      </c>
      <c r="AP35" s="53"/>
    </row>
    <row r="36" spans="1:42" ht="16.5" customHeight="1">
      <c r="A36" s="14">
        <v>72</v>
      </c>
      <c r="B36" s="15">
        <v>9462</v>
      </c>
      <c r="C36" s="50" t="s">
        <v>534</v>
      </c>
      <c r="D36" s="367"/>
      <c r="E36" s="367"/>
      <c r="F36" s="57"/>
      <c r="G36" s="283"/>
      <c r="H36" s="11"/>
      <c r="I36" s="400"/>
      <c r="J36" s="401"/>
      <c r="K36" s="10" t="s">
        <v>497</v>
      </c>
      <c r="L36" s="420"/>
      <c r="M36" s="10"/>
      <c r="N36" s="283"/>
      <c r="O36" s="283"/>
      <c r="P36" s="283"/>
      <c r="Q36" s="283"/>
      <c r="R36" s="283"/>
      <c r="S36" s="69"/>
      <c r="T36" s="70"/>
      <c r="U36" s="71"/>
      <c r="V36" s="364" t="s">
        <v>356</v>
      </c>
      <c r="W36" s="25"/>
      <c r="X36" s="25"/>
      <c r="Y36" s="25"/>
      <c r="Z36" s="25"/>
      <c r="AA36" s="25"/>
      <c r="AB36" s="527">
        <f>'認知通所介護'!AB36</f>
        <v>1148</v>
      </c>
      <c r="AC36" s="527"/>
      <c r="AD36" s="307" t="s">
        <v>883</v>
      </c>
      <c r="AE36" s="414"/>
      <c r="AF36" s="40" t="s">
        <v>492</v>
      </c>
      <c r="AG36" s="530">
        <f t="shared" si="0"/>
        <v>0.7</v>
      </c>
      <c r="AH36" s="530"/>
      <c r="AI36" s="414" t="s">
        <v>462</v>
      </c>
      <c r="AJ36" s="529">
        <f>$AJ$35</f>
        <v>150</v>
      </c>
      <c r="AK36" s="529"/>
      <c r="AL36" s="365" t="s">
        <v>883</v>
      </c>
      <c r="AM36" s="414"/>
      <c r="AN36" s="437"/>
      <c r="AO36" s="58">
        <f>ROUND(ROUND(AB36*AG36,0)+AJ36,0)</f>
        <v>954</v>
      </c>
      <c r="AP36" s="53"/>
    </row>
    <row r="37" spans="1:42" ht="16.5" customHeight="1">
      <c r="A37" s="14">
        <v>72</v>
      </c>
      <c r="B37" s="15">
        <v>9463</v>
      </c>
      <c r="C37" s="50" t="s">
        <v>535</v>
      </c>
      <c r="D37" s="367"/>
      <c r="E37" s="367"/>
      <c r="F37" s="57"/>
      <c r="G37" s="283"/>
      <c r="H37" s="11"/>
      <c r="I37" s="400"/>
      <c r="J37" s="401"/>
      <c r="K37" s="420"/>
      <c r="L37" s="420"/>
      <c r="M37" s="10"/>
      <c r="N37" s="283"/>
      <c r="O37" s="283"/>
      <c r="P37" s="283"/>
      <c r="Q37" s="283"/>
      <c r="R37" s="283"/>
      <c r="S37" s="69"/>
      <c r="T37" s="70"/>
      <c r="U37" s="71"/>
      <c r="V37" s="364" t="s">
        <v>358</v>
      </c>
      <c r="W37" s="25"/>
      <c r="X37" s="25"/>
      <c r="Y37" s="25"/>
      <c r="Z37" s="25"/>
      <c r="AA37" s="25"/>
      <c r="AB37" s="527">
        <f>'認知通所介護'!AB37</f>
        <v>1261</v>
      </c>
      <c r="AC37" s="527"/>
      <c r="AD37" s="307" t="s">
        <v>883</v>
      </c>
      <c r="AE37" s="414"/>
      <c r="AF37" s="40" t="s">
        <v>492</v>
      </c>
      <c r="AG37" s="530">
        <f t="shared" si="0"/>
        <v>0.7</v>
      </c>
      <c r="AH37" s="530"/>
      <c r="AI37" s="414" t="s">
        <v>462</v>
      </c>
      <c r="AJ37" s="529">
        <f>$AJ$35</f>
        <v>150</v>
      </c>
      <c r="AK37" s="529"/>
      <c r="AL37" s="365" t="s">
        <v>883</v>
      </c>
      <c r="AM37" s="414"/>
      <c r="AN37" s="437"/>
      <c r="AO37" s="58">
        <f>ROUND(ROUND(AB37*AG37,0)+AJ37,0)</f>
        <v>1033</v>
      </c>
      <c r="AP37" s="53"/>
    </row>
    <row r="38" spans="1:42" ht="16.5" customHeight="1">
      <c r="A38" s="14">
        <v>72</v>
      </c>
      <c r="B38" s="15">
        <v>9464</v>
      </c>
      <c r="C38" s="50" t="s">
        <v>536</v>
      </c>
      <c r="D38" s="367"/>
      <c r="E38" s="367"/>
      <c r="F38" s="57"/>
      <c r="G38" s="283"/>
      <c r="H38" s="11"/>
      <c r="I38" s="400"/>
      <c r="J38" s="401"/>
      <c r="K38" s="420"/>
      <c r="L38" s="420"/>
      <c r="M38" s="10"/>
      <c r="N38" s="283"/>
      <c r="O38" s="283"/>
      <c r="P38" s="283"/>
      <c r="Q38" s="283"/>
      <c r="R38" s="283"/>
      <c r="S38" s="69"/>
      <c r="T38" s="70"/>
      <c r="U38" s="71"/>
      <c r="V38" s="364" t="s">
        <v>360</v>
      </c>
      <c r="W38" s="25"/>
      <c r="X38" s="25"/>
      <c r="Y38" s="25"/>
      <c r="Z38" s="25"/>
      <c r="AA38" s="25"/>
      <c r="AB38" s="527">
        <f>'認知通所介護'!AB38</f>
        <v>1374</v>
      </c>
      <c r="AC38" s="527"/>
      <c r="AD38" s="307" t="s">
        <v>883</v>
      </c>
      <c r="AE38" s="414"/>
      <c r="AF38" s="40" t="s">
        <v>492</v>
      </c>
      <c r="AG38" s="530">
        <f t="shared" si="0"/>
        <v>0.7</v>
      </c>
      <c r="AH38" s="530"/>
      <c r="AI38" s="414" t="s">
        <v>462</v>
      </c>
      <c r="AJ38" s="529">
        <f>$AJ$35</f>
        <v>150</v>
      </c>
      <c r="AK38" s="529"/>
      <c r="AL38" s="365" t="s">
        <v>883</v>
      </c>
      <c r="AM38" s="414"/>
      <c r="AN38" s="437"/>
      <c r="AO38" s="58">
        <f>ROUND(ROUND(AB38*AG38,0)+AJ38,0)</f>
        <v>1112</v>
      </c>
      <c r="AP38" s="53"/>
    </row>
    <row r="39" spans="1:42" ht="16.5" customHeight="1">
      <c r="A39" s="14">
        <v>72</v>
      </c>
      <c r="B39" s="15">
        <v>9465</v>
      </c>
      <c r="C39" s="50" t="s">
        <v>537</v>
      </c>
      <c r="D39" s="367"/>
      <c r="E39" s="314"/>
      <c r="F39" s="44"/>
      <c r="G39" s="25"/>
      <c r="H39" s="59"/>
      <c r="I39" s="60"/>
      <c r="J39" s="34"/>
      <c r="K39" s="439"/>
      <c r="L39" s="439"/>
      <c r="M39" s="305"/>
      <c r="N39" s="25"/>
      <c r="O39" s="25"/>
      <c r="P39" s="25"/>
      <c r="Q39" s="25"/>
      <c r="R39" s="25"/>
      <c r="S39" s="69"/>
      <c r="T39" s="70"/>
      <c r="U39" s="71"/>
      <c r="V39" s="364" t="s">
        <v>362</v>
      </c>
      <c r="W39" s="25"/>
      <c r="X39" s="25"/>
      <c r="Y39" s="25"/>
      <c r="Z39" s="25"/>
      <c r="AA39" s="25"/>
      <c r="AB39" s="527">
        <f>'認知通所介護'!AB39</f>
        <v>1486</v>
      </c>
      <c r="AC39" s="527"/>
      <c r="AD39" s="307" t="s">
        <v>883</v>
      </c>
      <c r="AE39" s="414"/>
      <c r="AF39" s="40" t="s">
        <v>492</v>
      </c>
      <c r="AG39" s="530">
        <f t="shared" si="0"/>
        <v>0.7</v>
      </c>
      <c r="AH39" s="530"/>
      <c r="AI39" s="414" t="s">
        <v>462</v>
      </c>
      <c r="AJ39" s="529">
        <f>$AJ$35</f>
        <v>150</v>
      </c>
      <c r="AK39" s="529"/>
      <c r="AL39" s="365" t="s">
        <v>883</v>
      </c>
      <c r="AM39" s="414"/>
      <c r="AN39" s="437"/>
      <c r="AO39" s="58">
        <f>ROUND(ROUND(AB39*AG39,0)+AJ39,0)</f>
        <v>1190</v>
      </c>
      <c r="AP39" s="53"/>
    </row>
    <row r="40" spans="1:42" ht="16.5" customHeight="1">
      <c r="A40" s="14">
        <v>72</v>
      </c>
      <c r="B40" s="15">
        <v>9501</v>
      </c>
      <c r="C40" s="50" t="s">
        <v>538</v>
      </c>
      <c r="D40" s="367"/>
      <c r="E40" s="559" t="s">
        <v>257</v>
      </c>
      <c r="F40" s="57" t="s">
        <v>351</v>
      </c>
      <c r="G40" s="283"/>
      <c r="H40" s="420"/>
      <c r="I40" s="283"/>
      <c r="J40" s="283"/>
      <c r="K40" s="283"/>
      <c r="L40" s="283"/>
      <c r="M40" s="283"/>
      <c r="N40" s="283"/>
      <c r="O40" s="283"/>
      <c r="P40" s="283"/>
      <c r="Q40" s="283"/>
      <c r="R40" s="284"/>
      <c r="S40" s="69"/>
      <c r="T40" s="70"/>
      <c r="U40" s="71"/>
      <c r="V40" s="364" t="s">
        <v>354</v>
      </c>
      <c r="W40" s="365"/>
      <c r="X40" s="365"/>
      <c r="Y40" s="365"/>
      <c r="Z40" s="365"/>
      <c r="AA40" s="365"/>
      <c r="AB40" s="527">
        <f>'認知通所介護'!AB40</f>
        <v>536</v>
      </c>
      <c r="AC40" s="527"/>
      <c r="AD40" s="38" t="s">
        <v>1249</v>
      </c>
      <c r="AE40" s="40"/>
      <c r="AF40" s="40" t="s">
        <v>461</v>
      </c>
      <c r="AG40" s="530">
        <f t="shared" si="0"/>
        <v>0.7</v>
      </c>
      <c r="AH40" s="530"/>
      <c r="AI40" s="40" t="s">
        <v>461</v>
      </c>
      <c r="AJ40" s="530">
        <f>$AJ$5</f>
        <v>0.63</v>
      </c>
      <c r="AK40" s="530"/>
      <c r="AL40" s="414"/>
      <c r="AM40" s="414"/>
      <c r="AN40" s="437"/>
      <c r="AO40" s="52">
        <f>ROUND(ROUND(AB40*AG40,0)*AJ40,0)</f>
        <v>236</v>
      </c>
      <c r="AP40" s="53"/>
    </row>
    <row r="41" spans="1:42" ht="16.5" customHeight="1">
      <c r="A41" s="14">
        <v>72</v>
      </c>
      <c r="B41" s="15">
        <v>9502</v>
      </c>
      <c r="C41" s="50" t="s">
        <v>539</v>
      </c>
      <c r="D41" s="367"/>
      <c r="E41" s="559"/>
      <c r="F41" s="57"/>
      <c r="G41" s="11"/>
      <c r="H41" s="420"/>
      <c r="I41" s="400"/>
      <c r="J41" s="30"/>
      <c r="K41" s="283"/>
      <c r="L41" s="283"/>
      <c r="M41" s="283"/>
      <c r="N41" s="283"/>
      <c r="O41" s="283"/>
      <c r="P41" s="283"/>
      <c r="Q41" s="283"/>
      <c r="R41" s="284"/>
      <c r="S41" s="69"/>
      <c r="T41" s="70"/>
      <c r="U41" s="71"/>
      <c r="V41" s="364" t="s">
        <v>356</v>
      </c>
      <c r="W41" s="365"/>
      <c r="X41" s="365"/>
      <c r="Y41" s="365"/>
      <c r="Z41" s="365"/>
      <c r="AA41" s="365"/>
      <c r="AB41" s="527">
        <f>'認知通所介護'!AB41</f>
        <v>590</v>
      </c>
      <c r="AC41" s="527"/>
      <c r="AD41" s="38" t="s">
        <v>1249</v>
      </c>
      <c r="AE41" s="40"/>
      <c r="AF41" s="40" t="s">
        <v>461</v>
      </c>
      <c r="AG41" s="530">
        <f t="shared" si="0"/>
        <v>0.7</v>
      </c>
      <c r="AH41" s="530"/>
      <c r="AI41" s="40" t="s">
        <v>461</v>
      </c>
      <c r="AJ41" s="530">
        <f>$AJ$5</f>
        <v>0.63</v>
      </c>
      <c r="AK41" s="530"/>
      <c r="AL41" s="414"/>
      <c r="AM41" s="414"/>
      <c r="AN41" s="437"/>
      <c r="AO41" s="52">
        <f>ROUND(ROUND(AB41*AG41,0)*AJ41,0)</f>
        <v>260</v>
      </c>
      <c r="AP41" s="53"/>
    </row>
    <row r="42" spans="1:42" ht="16.5" customHeight="1">
      <c r="A42" s="14">
        <v>72</v>
      </c>
      <c r="B42" s="15">
        <v>9503</v>
      </c>
      <c r="C42" s="50" t="s">
        <v>540</v>
      </c>
      <c r="D42" s="367"/>
      <c r="E42" s="559"/>
      <c r="F42" s="57"/>
      <c r="G42" s="11"/>
      <c r="H42" s="420"/>
      <c r="I42" s="400"/>
      <c r="J42" s="30"/>
      <c r="K42" s="283"/>
      <c r="L42" s="283"/>
      <c r="M42" s="283"/>
      <c r="N42" s="283"/>
      <c r="O42" s="283"/>
      <c r="P42" s="283"/>
      <c r="Q42" s="283"/>
      <c r="R42" s="284"/>
      <c r="S42" s="69"/>
      <c r="T42" s="70"/>
      <c r="U42" s="71"/>
      <c r="V42" s="364" t="s">
        <v>358</v>
      </c>
      <c r="W42" s="365"/>
      <c r="X42" s="365"/>
      <c r="Y42" s="365"/>
      <c r="Z42" s="365"/>
      <c r="AA42" s="365"/>
      <c r="AB42" s="527">
        <f>'認知通所介護'!AB42</f>
        <v>643</v>
      </c>
      <c r="AC42" s="527"/>
      <c r="AD42" s="38" t="s">
        <v>1249</v>
      </c>
      <c r="AE42" s="40"/>
      <c r="AF42" s="40" t="s">
        <v>461</v>
      </c>
      <c r="AG42" s="530">
        <f t="shared" si="0"/>
        <v>0.7</v>
      </c>
      <c r="AH42" s="530"/>
      <c r="AI42" s="40" t="s">
        <v>461</v>
      </c>
      <c r="AJ42" s="530">
        <f>$AJ$5</f>
        <v>0.63</v>
      </c>
      <c r="AK42" s="530"/>
      <c r="AL42" s="414"/>
      <c r="AM42" s="414"/>
      <c r="AN42" s="437"/>
      <c r="AO42" s="52">
        <f>ROUND(ROUND(AB42*AG42,0)*AJ42,0)</f>
        <v>284</v>
      </c>
      <c r="AP42" s="53"/>
    </row>
    <row r="43" spans="1:42" ht="16.5" customHeight="1">
      <c r="A43" s="14">
        <v>72</v>
      </c>
      <c r="B43" s="15">
        <v>9504</v>
      </c>
      <c r="C43" s="50" t="s">
        <v>541</v>
      </c>
      <c r="D43" s="367"/>
      <c r="E43" s="559"/>
      <c r="F43" s="57"/>
      <c r="G43" s="11"/>
      <c r="H43" s="420"/>
      <c r="I43" s="400"/>
      <c r="J43" s="30"/>
      <c r="K43" s="283"/>
      <c r="L43" s="283"/>
      <c r="M43" s="283"/>
      <c r="N43" s="283"/>
      <c r="O43" s="283"/>
      <c r="P43" s="283"/>
      <c r="Q43" s="283"/>
      <c r="R43" s="284"/>
      <c r="S43" s="69"/>
      <c r="T43" s="70"/>
      <c r="U43" s="71"/>
      <c r="V43" s="364" t="s">
        <v>360</v>
      </c>
      <c r="W43" s="365"/>
      <c r="X43" s="365"/>
      <c r="Y43" s="365"/>
      <c r="Z43" s="365"/>
      <c r="AA43" s="365"/>
      <c r="AB43" s="527">
        <f>'認知通所介護'!AB43</f>
        <v>697</v>
      </c>
      <c r="AC43" s="527"/>
      <c r="AD43" s="38" t="s">
        <v>1249</v>
      </c>
      <c r="AE43" s="40"/>
      <c r="AF43" s="40" t="s">
        <v>461</v>
      </c>
      <c r="AG43" s="530">
        <f aca="true" t="shared" si="3" ref="AG43:AG79">$AG$5</f>
        <v>0.7</v>
      </c>
      <c r="AH43" s="530"/>
      <c r="AI43" s="40" t="s">
        <v>461</v>
      </c>
      <c r="AJ43" s="530">
        <f>$AJ$5</f>
        <v>0.63</v>
      </c>
      <c r="AK43" s="530"/>
      <c r="AL43" s="414"/>
      <c r="AM43" s="414"/>
      <c r="AN43" s="437"/>
      <c r="AO43" s="52">
        <f>ROUND(ROUND(AB43*AG43,0)*AJ43,0)</f>
        <v>307</v>
      </c>
      <c r="AP43" s="53"/>
    </row>
    <row r="44" spans="1:42" ht="16.5" customHeight="1">
      <c r="A44" s="14">
        <v>72</v>
      </c>
      <c r="B44" s="15">
        <v>9505</v>
      </c>
      <c r="C44" s="50" t="s">
        <v>542</v>
      </c>
      <c r="D44" s="367"/>
      <c r="E44" s="559"/>
      <c r="F44" s="44"/>
      <c r="G44" s="59"/>
      <c r="H44" s="439"/>
      <c r="I44" s="60"/>
      <c r="J44" s="32"/>
      <c r="K44" s="25"/>
      <c r="L44" s="25"/>
      <c r="M44" s="25"/>
      <c r="N44" s="25"/>
      <c r="O44" s="25"/>
      <c r="P44" s="25"/>
      <c r="Q44" s="25"/>
      <c r="R44" s="54"/>
      <c r="S44" s="69"/>
      <c r="T44" s="70"/>
      <c r="U44" s="71"/>
      <c r="V44" s="364" t="s">
        <v>362</v>
      </c>
      <c r="W44" s="365"/>
      <c r="X44" s="365"/>
      <c r="Y44" s="365"/>
      <c r="Z44" s="365"/>
      <c r="AA44" s="365"/>
      <c r="AB44" s="527">
        <f>'認知通所介護'!AB44</f>
        <v>751</v>
      </c>
      <c r="AC44" s="527"/>
      <c r="AD44" s="38" t="s">
        <v>1249</v>
      </c>
      <c r="AE44" s="40"/>
      <c r="AF44" s="40" t="s">
        <v>461</v>
      </c>
      <c r="AG44" s="530">
        <f t="shared" si="3"/>
        <v>0.7</v>
      </c>
      <c r="AH44" s="530"/>
      <c r="AI44" s="40" t="s">
        <v>461</v>
      </c>
      <c r="AJ44" s="530">
        <f>$AJ$5</f>
        <v>0.63</v>
      </c>
      <c r="AK44" s="530"/>
      <c r="AL44" s="414"/>
      <c r="AM44" s="414"/>
      <c r="AN44" s="437"/>
      <c r="AO44" s="52">
        <f>ROUND(ROUND(AB44*AG44,0)*AJ44,0)</f>
        <v>331</v>
      </c>
      <c r="AP44" s="53"/>
    </row>
    <row r="45" spans="1:42" ht="16.5" customHeight="1">
      <c r="A45" s="14">
        <v>72</v>
      </c>
      <c r="B45" s="15">
        <v>9511</v>
      </c>
      <c r="C45" s="50" t="s">
        <v>219</v>
      </c>
      <c r="D45" s="367"/>
      <c r="E45" s="559"/>
      <c r="F45" s="283" t="s">
        <v>1775</v>
      </c>
      <c r="G45" s="283"/>
      <c r="H45" s="420"/>
      <c r="I45" s="283"/>
      <c r="J45" s="283"/>
      <c r="K45" s="283"/>
      <c r="L45" s="283"/>
      <c r="M45" s="283"/>
      <c r="N45" s="283"/>
      <c r="O45" s="283"/>
      <c r="P45" s="283"/>
      <c r="Q45" s="283"/>
      <c r="R45" s="283"/>
      <c r="S45" s="69"/>
      <c r="T45" s="70"/>
      <c r="U45" s="71"/>
      <c r="V45" s="364" t="s">
        <v>354</v>
      </c>
      <c r="W45" s="365"/>
      <c r="X45" s="365"/>
      <c r="Y45" s="365"/>
      <c r="Z45" s="365"/>
      <c r="AA45" s="365"/>
      <c r="AB45" s="527">
        <f>'認知通所介護'!AB45</f>
        <v>536</v>
      </c>
      <c r="AC45" s="527"/>
      <c r="AD45" s="307" t="s">
        <v>1249</v>
      </c>
      <c r="AE45" s="307"/>
      <c r="AF45" s="40" t="s">
        <v>461</v>
      </c>
      <c r="AG45" s="530">
        <f t="shared" si="3"/>
        <v>0.7</v>
      </c>
      <c r="AH45" s="530"/>
      <c r="AI45" s="313"/>
      <c r="AJ45" s="51"/>
      <c r="AK45" s="365"/>
      <c r="AL45" s="414"/>
      <c r="AM45" s="414"/>
      <c r="AN45" s="437"/>
      <c r="AO45" s="58">
        <f aca="true" t="shared" si="4" ref="AO45:AO58">ROUND(AB45*AG45,0)</f>
        <v>375</v>
      </c>
      <c r="AP45" s="53"/>
    </row>
    <row r="46" spans="1:42" ht="16.5" customHeight="1">
      <c r="A46" s="14">
        <v>72</v>
      </c>
      <c r="B46" s="15">
        <v>9512</v>
      </c>
      <c r="C46" s="50" t="s">
        <v>220</v>
      </c>
      <c r="D46" s="367"/>
      <c r="E46" s="559"/>
      <c r="F46" s="283"/>
      <c r="G46" s="283"/>
      <c r="H46" s="420"/>
      <c r="I46" s="283"/>
      <c r="J46" s="283"/>
      <c r="K46" s="283"/>
      <c r="L46" s="283"/>
      <c r="M46" s="283"/>
      <c r="N46" s="283"/>
      <c r="O46" s="283"/>
      <c r="P46" s="283"/>
      <c r="Q46" s="283"/>
      <c r="R46" s="283"/>
      <c r="S46" s="69"/>
      <c r="T46" s="70"/>
      <c r="U46" s="71"/>
      <c r="V46" s="364" t="s">
        <v>356</v>
      </c>
      <c r="W46" s="365"/>
      <c r="X46" s="365"/>
      <c r="Y46" s="365"/>
      <c r="Z46" s="365"/>
      <c r="AA46" s="365"/>
      <c r="AB46" s="527">
        <f>'認知通所介護'!AB46</f>
        <v>590</v>
      </c>
      <c r="AC46" s="527"/>
      <c r="AD46" s="307" t="s">
        <v>1249</v>
      </c>
      <c r="AE46" s="307"/>
      <c r="AF46" s="40" t="s">
        <v>461</v>
      </c>
      <c r="AG46" s="530">
        <f t="shared" si="3"/>
        <v>0.7</v>
      </c>
      <c r="AH46" s="530"/>
      <c r="AI46" s="313"/>
      <c r="AJ46" s="51"/>
      <c r="AK46" s="365"/>
      <c r="AL46" s="414"/>
      <c r="AM46" s="414"/>
      <c r="AN46" s="437"/>
      <c r="AO46" s="58">
        <f t="shared" si="4"/>
        <v>413</v>
      </c>
      <c r="AP46" s="53"/>
    </row>
    <row r="47" spans="1:42" ht="16.5" customHeight="1">
      <c r="A47" s="14">
        <v>72</v>
      </c>
      <c r="B47" s="15">
        <v>9513</v>
      </c>
      <c r="C47" s="50" t="s">
        <v>221</v>
      </c>
      <c r="D47" s="367"/>
      <c r="E47" s="559"/>
      <c r="F47" s="283"/>
      <c r="G47" s="283"/>
      <c r="H47" s="420"/>
      <c r="I47" s="283"/>
      <c r="J47" s="283"/>
      <c r="K47" s="283"/>
      <c r="L47" s="283"/>
      <c r="M47" s="283"/>
      <c r="N47" s="283"/>
      <c r="O47" s="283"/>
      <c r="P47" s="283"/>
      <c r="Q47" s="283"/>
      <c r="R47" s="283"/>
      <c r="S47" s="69"/>
      <c r="T47" s="70"/>
      <c r="U47" s="71"/>
      <c r="V47" s="364" t="s">
        <v>358</v>
      </c>
      <c r="W47" s="365"/>
      <c r="X47" s="365"/>
      <c r="Y47" s="365"/>
      <c r="Z47" s="365"/>
      <c r="AA47" s="365"/>
      <c r="AB47" s="527">
        <f>'認知通所介護'!AB47</f>
        <v>643</v>
      </c>
      <c r="AC47" s="527"/>
      <c r="AD47" s="307" t="s">
        <v>1249</v>
      </c>
      <c r="AE47" s="307"/>
      <c r="AF47" s="40" t="s">
        <v>461</v>
      </c>
      <c r="AG47" s="530">
        <f t="shared" si="3"/>
        <v>0.7</v>
      </c>
      <c r="AH47" s="530"/>
      <c r="AI47" s="313"/>
      <c r="AJ47" s="51"/>
      <c r="AK47" s="365"/>
      <c r="AL47" s="414"/>
      <c r="AM47" s="414"/>
      <c r="AN47" s="437"/>
      <c r="AO47" s="58">
        <f t="shared" si="4"/>
        <v>450</v>
      </c>
      <c r="AP47" s="53"/>
    </row>
    <row r="48" spans="1:42" ht="16.5" customHeight="1">
      <c r="A48" s="14">
        <v>72</v>
      </c>
      <c r="B48" s="15">
        <v>9514</v>
      </c>
      <c r="C48" s="50" t="s">
        <v>222</v>
      </c>
      <c r="D48" s="367"/>
      <c r="E48" s="559"/>
      <c r="F48" s="283"/>
      <c r="G48" s="283"/>
      <c r="H48" s="420"/>
      <c r="I48" s="283"/>
      <c r="J48" s="283"/>
      <c r="K48" s="283"/>
      <c r="L48" s="283"/>
      <c r="M48" s="283"/>
      <c r="N48" s="283"/>
      <c r="O48" s="283"/>
      <c r="P48" s="283"/>
      <c r="Q48" s="283"/>
      <c r="R48" s="283"/>
      <c r="S48" s="69"/>
      <c r="T48" s="70"/>
      <c r="U48" s="71"/>
      <c r="V48" s="364" t="s">
        <v>360</v>
      </c>
      <c r="W48" s="365"/>
      <c r="X48" s="365"/>
      <c r="Y48" s="365"/>
      <c r="Z48" s="365"/>
      <c r="AA48" s="365"/>
      <c r="AB48" s="527">
        <f>'認知通所介護'!AB48</f>
        <v>697</v>
      </c>
      <c r="AC48" s="527"/>
      <c r="AD48" s="307" t="s">
        <v>1249</v>
      </c>
      <c r="AE48" s="307"/>
      <c r="AF48" s="40" t="s">
        <v>461</v>
      </c>
      <c r="AG48" s="530">
        <f t="shared" si="3"/>
        <v>0.7</v>
      </c>
      <c r="AH48" s="530"/>
      <c r="AI48" s="313"/>
      <c r="AJ48" s="51"/>
      <c r="AK48" s="365"/>
      <c r="AL48" s="414"/>
      <c r="AM48" s="414"/>
      <c r="AN48" s="437"/>
      <c r="AO48" s="58">
        <f t="shared" si="4"/>
        <v>488</v>
      </c>
      <c r="AP48" s="53"/>
    </row>
    <row r="49" spans="1:42" ht="16.5" customHeight="1">
      <c r="A49" s="14">
        <v>72</v>
      </c>
      <c r="B49" s="15">
        <v>9515</v>
      </c>
      <c r="C49" s="50" t="s">
        <v>223</v>
      </c>
      <c r="D49" s="367"/>
      <c r="E49" s="559"/>
      <c r="F49" s="25"/>
      <c r="G49" s="25"/>
      <c r="H49" s="439"/>
      <c r="I49" s="25"/>
      <c r="J49" s="25"/>
      <c r="K49" s="25"/>
      <c r="L49" s="25"/>
      <c r="M49" s="25"/>
      <c r="N49" s="25"/>
      <c r="O49" s="25"/>
      <c r="P49" s="25"/>
      <c r="Q49" s="25"/>
      <c r="R49" s="25"/>
      <c r="S49" s="69"/>
      <c r="T49" s="70"/>
      <c r="U49" s="71"/>
      <c r="V49" s="364" t="s">
        <v>362</v>
      </c>
      <c r="W49" s="365"/>
      <c r="X49" s="365"/>
      <c r="Y49" s="365"/>
      <c r="Z49" s="365"/>
      <c r="AA49" s="365"/>
      <c r="AB49" s="527">
        <f>'認知通所介護'!AB49</f>
        <v>751</v>
      </c>
      <c r="AC49" s="527"/>
      <c r="AD49" s="307" t="s">
        <v>1249</v>
      </c>
      <c r="AE49" s="307"/>
      <c r="AF49" s="40" t="s">
        <v>461</v>
      </c>
      <c r="AG49" s="530">
        <f t="shared" si="3"/>
        <v>0.7</v>
      </c>
      <c r="AH49" s="530"/>
      <c r="AI49" s="313"/>
      <c r="AJ49" s="51"/>
      <c r="AK49" s="365"/>
      <c r="AL49" s="414"/>
      <c r="AM49" s="414"/>
      <c r="AN49" s="437"/>
      <c r="AO49" s="58">
        <f t="shared" si="4"/>
        <v>526</v>
      </c>
      <c r="AP49" s="53"/>
    </row>
    <row r="50" spans="1:42" ht="16.5" customHeight="1">
      <c r="A50" s="14">
        <v>72</v>
      </c>
      <c r="B50" s="15">
        <v>9521</v>
      </c>
      <c r="C50" s="50" t="s">
        <v>224</v>
      </c>
      <c r="D50" s="367"/>
      <c r="E50" s="559"/>
      <c r="F50" s="283" t="s">
        <v>1776</v>
      </c>
      <c r="G50" s="283"/>
      <c r="H50" s="420"/>
      <c r="I50" s="283"/>
      <c r="J50" s="283"/>
      <c r="K50" s="283"/>
      <c r="L50" s="283"/>
      <c r="M50" s="283"/>
      <c r="N50" s="283"/>
      <c r="O50" s="283"/>
      <c r="P50" s="283"/>
      <c r="Q50" s="283"/>
      <c r="R50" s="283"/>
      <c r="S50" s="69"/>
      <c r="T50" s="70"/>
      <c r="U50" s="71"/>
      <c r="V50" s="364" t="s">
        <v>354</v>
      </c>
      <c r="W50" s="365"/>
      <c r="X50" s="365"/>
      <c r="Y50" s="365"/>
      <c r="Z50" s="365"/>
      <c r="AA50" s="365"/>
      <c r="AB50" s="527">
        <f>'認知通所介護'!AB50</f>
        <v>818</v>
      </c>
      <c r="AC50" s="527"/>
      <c r="AD50" s="307" t="s">
        <v>1249</v>
      </c>
      <c r="AE50" s="307"/>
      <c r="AF50" s="40" t="s">
        <v>461</v>
      </c>
      <c r="AG50" s="530">
        <f t="shared" si="3"/>
        <v>0.7</v>
      </c>
      <c r="AH50" s="530"/>
      <c r="AI50" s="313"/>
      <c r="AJ50" s="51"/>
      <c r="AK50" s="365"/>
      <c r="AL50" s="414"/>
      <c r="AM50" s="414"/>
      <c r="AN50" s="437"/>
      <c r="AO50" s="58">
        <f t="shared" si="4"/>
        <v>573</v>
      </c>
      <c r="AP50" s="23"/>
    </row>
    <row r="51" spans="1:42" ht="16.5" customHeight="1">
      <c r="A51" s="14">
        <v>72</v>
      </c>
      <c r="B51" s="15">
        <v>9522</v>
      </c>
      <c r="C51" s="50" t="s">
        <v>225</v>
      </c>
      <c r="D51" s="367"/>
      <c r="E51" s="559"/>
      <c r="F51" s="283"/>
      <c r="G51" s="283"/>
      <c r="H51" s="420"/>
      <c r="I51" s="283"/>
      <c r="J51" s="283"/>
      <c r="K51" s="283"/>
      <c r="L51" s="283"/>
      <c r="M51" s="283"/>
      <c r="N51" s="283"/>
      <c r="O51" s="283"/>
      <c r="P51" s="283"/>
      <c r="Q51" s="283"/>
      <c r="R51" s="283"/>
      <c r="S51" s="69"/>
      <c r="T51" s="70"/>
      <c r="U51" s="71"/>
      <c r="V51" s="364" t="s">
        <v>356</v>
      </c>
      <c r="W51" s="365"/>
      <c r="X51" s="365"/>
      <c r="Y51" s="365"/>
      <c r="Z51" s="365"/>
      <c r="AA51" s="365"/>
      <c r="AB51" s="527">
        <f>'認知通所介護'!AB51</f>
        <v>905</v>
      </c>
      <c r="AC51" s="527"/>
      <c r="AD51" s="307" t="s">
        <v>1249</v>
      </c>
      <c r="AE51" s="307"/>
      <c r="AF51" s="40" t="s">
        <v>461</v>
      </c>
      <c r="AG51" s="530">
        <f t="shared" si="3"/>
        <v>0.7</v>
      </c>
      <c r="AH51" s="530"/>
      <c r="AI51" s="313"/>
      <c r="AJ51" s="51"/>
      <c r="AK51" s="365"/>
      <c r="AL51" s="414"/>
      <c r="AM51" s="414"/>
      <c r="AN51" s="437"/>
      <c r="AO51" s="58">
        <f t="shared" si="4"/>
        <v>634</v>
      </c>
      <c r="AP51" s="23"/>
    </row>
    <row r="52" spans="1:42" ht="16.5" customHeight="1">
      <c r="A52" s="14">
        <v>72</v>
      </c>
      <c r="B52" s="15">
        <v>9523</v>
      </c>
      <c r="C52" s="50" t="s">
        <v>226</v>
      </c>
      <c r="D52" s="367"/>
      <c r="E52" s="559"/>
      <c r="F52" s="283"/>
      <c r="G52" s="283"/>
      <c r="H52" s="420"/>
      <c r="I52" s="283"/>
      <c r="J52" s="283"/>
      <c r="K52" s="283"/>
      <c r="L52" s="283"/>
      <c r="M52" s="283"/>
      <c r="N52" s="283"/>
      <c r="O52" s="283"/>
      <c r="P52" s="283"/>
      <c r="Q52" s="283"/>
      <c r="R52" s="283"/>
      <c r="S52" s="69"/>
      <c r="T52" s="70"/>
      <c r="U52" s="71"/>
      <c r="V52" s="364" t="s">
        <v>358</v>
      </c>
      <c r="W52" s="365"/>
      <c r="X52" s="365"/>
      <c r="Y52" s="365"/>
      <c r="Z52" s="365"/>
      <c r="AA52" s="365"/>
      <c r="AB52" s="527">
        <f>'認知通所介護'!AB52</f>
        <v>992</v>
      </c>
      <c r="AC52" s="527"/>
      <c r="AD52" s="307" t="s">
        <v>1249</v>
      </c>
      <c r="AE52" s="307"/>
      <c r="AF52" s="40" t="s">
        <v>461</v>
      </c>
      <c r="AG52" s="530">
        <f t="shared" si="3"/>
        <v>0.7</v>
      </c>
      <c r="AH52" s="530"/>
      <c r="AI52" s="313"/>
      <c r="AJ52" s="51"/>
      <c r="AK52" s="365"/>
      <c r="AL52" s="414"/>
      <c r="AM52" s="414"/>
      <c r="AN52" s="437"/>
      <c r="AO52" s="58">
        <f t="shared" si="4"/>
        <v>694</v>
      </c>
      <c r="AP52" s="23"/>
    </row>
    <row r="53" spans="1:42" ht="16.5" customHeight="1">
      <c r="A53" s="14">
        <v>72</v>
      </c>
      <c r="B53" s="15">
        <v>9524</v>
      </c>
      <c r="C53" s="50" t="s">
        <v>227</v>
      </c>
      <c r="D53" s="367"/>
      <c r="E53" s="559"/>
      <c r="F53" s="283"/>
      <c r="G53" s="283"/>
      <c r="H53" s="420"/>
      <c r="I53" s="283"/>
      <c r="J53" s="283"/>
      <c r="K53" s="283"/>
      <c r="L53" s="283"/>
      <c r="M53" s="283"/>
      <c r="N53" s="283"/>
      <c r="O53" s="283"/>
      <c r="P53" s="283"/>
      <c r="Q53" s="283"/>
      <c r="R53" s="283"/>
      <c r="S53" s="69"/>
      <c r="T53" s="70"/>
      <c r="U53" s="71"/>
      <c r="V53" s="364" t="s">
        <v>360</v>
      </c>
      <c r="W53" s="365"/>
      <c r="X53" s="365"/>
      <c r="Y53" s="365"/>
      <c r="Z53" s="365"/>
      <c r="AA53" s="365"/>
      <c r="AB53" s="527">
        <f>'認知通所介護'!AB53</f>
        <v>1079</v>
      </c>
      <c r="AC53" s="527"/>
      <c r="AD53" s="307" t="s">
        <v>1249</v>
      </c>
      <c r="AE53" s="307"/>
      <c r="AF53" s="40" t="s">
        <v>461</v>
      </c>
      <c r="AG53" s="530">
        <f t="shared" si="3"/>
        <v>0.7</v>
      </c>
      <c r="AH53" s="530"/>
      <c r="AI53" s="313"/>
      <c r="AJ53" s="51"/>
      <c r="AK53" s="365"/>
      <c r="AL53" s="414"/>
      <c r="AM53" s="414"/>
      <c r="AN53" s="437"/>
      <c r="AO53" s="58">
        <f t="shared" si="4"/>
        <v>755</v>
      </c>
      <c r="AP53" s="23"/>
    </row>
    <row r="54" spans="1:42" ht="16.5" customHeight="1">
      <c r="A54" s="14">
        <v>72</v>
      </c>
      <c r="B54" s="15">
        <v>9525</v>
      </c>
      <c r="C54" s="50" t="s">
        <v>1305</v>
      </c>
      <c r="D54" s="367"/>
      <c r="E54" s="559"/>
      <c r="F54" s="25"/>
      <c r="G54" s="25"/>
      <c r="H54" s="439"/>
      <c r="I54" s="25"/>
      <c r="J54" s="25"/>
      <c r="K54" s="25"/>
      <c r="L54" s="25"/>
      <c r="M54" s="25"/>
      <c r="N54" s="25"/>
      <c r="O54" s="25"/>
      <c r="P54" s="25"/>
      <c r="Q54" s="25"/>
      <c r="R54" s="25"/>
      <c r="S54" s="69"/>
      <c r="T54" s="70"/>
      <c r="U54" s="71"/>
      <c r="V54" s="364" t="s">
        <v>362</v>
      </c>
      <c r="W54" s="365"/>
      <c r="X54" s="365"/>
      <c r="Y54" s="365"/>
      <c r="Z54" s="365"/>
      <c r="AA54" s="365"/>
      <c r="AB54" s="527">
        <f>'認知通所介護'!AB54</f>
        <v>1166</v>
      </c>
      <c r="AC54" s="527"/>
      <c r="AD54" s="307" t="s">
        <v>1249</v>
      </c>
      <c r="AE54" s="307"/>
      <c r="AF54" s="40" t="s">
        <v>461</v>
      </c>
      <c r="AG54" s="530">
        <f t="shared" si="3"/>
        <v>0.7</v>
      </c>
      <c r="AH54" s="530"/>
      <c r="AI54" s="313"/>
      <c r="AJ54" s="51"/>
      <c r="AK54" s="365"/>
      <c r="AL54" s="414"/>
      <c r="AM54" s="414"/>
      <c r="AN54" s="437"/>
      <c r="AO54" s="58">
        <f t="shared" si="4"/>
        <v>816</v>
      </c>
      <c r="AP54" s="23"/>
    </row>
    <row r="55" spans="1:42" ht="16.5" customHeight="1">
      <c r="A55" s="14">
        <v>72</v>
      </c>
      <c r="B55" s="15">
        <v>9531</v>
      </c>
      <c r="C55" s="50" t="s">
        <v>543</v>
      </c>
      <c r="D55" s="367"/>
      <c r="E55" s="559"/>
      <c r="F55" s="283" t="s">
        <v>1777</v>
      </c>
      <c r="G55" s="283"/>
      <c r="H55" s="11"/>
      <c r="I55" s="400"/>
      <c r="J55" s="30"/>
      <c r="K55" s="283"/>
      <c r="L55" s="283"/>
      <c r="M55" s="283"/>
      <c r="N55" s="283"/>
      <c r="O55" s="283"/>
      <c r="P55" s="283"/>
      <c r="Q55" s="283"/>
      <c r="R55" s="283"/>
      <c r="S55" s="69"/>
      <c r="T55" s="70"/>
      <c r="U55" s="71"/>
      <c r="V55" s="364" t="s">
        <v>354</v>
      </c>
      <c r="W55" s="365"/>
      <c r="X55" s="365"/>
      <c r="Y55" s="365"/>
      <c r="Z55" s="365"/>
      <c r="AA55" s="365"/>
      <c r="AB55" s="527">
        <f>'認知通所介護'!AB55</f>
        <v>930</v>
      </c>
      <c r="AC55" s="527"/>
      <c r="AD55" s="307" t="s">
        <v>1249</v>
      </c>
      <c r="AE55" s="307"/>
      <c r="AF55" s="40" t="s">
        <v>461</v>
      </c>
      <c r="AG55" s="530">
        <f t="shared" si="3"/>
        <v>0.7</v>
      </c>
      <c r="AH55" s="530"/>
      <c r="AI55" s="313"/>
      <c r="AJ55" s="51"/>
      <c r="AK55" s="365"/>
      <c r="AL55" s="414"/>
      <c r="AM55" s="414"/>
      <c r="AN55" s="437"/>
      <c r="AO55" s="58">
        <f t="shared" si="4"/>
        <v>651</v>
      </c>
      <c r="AP55" s="53"/>
    </row>
    <row r="56" spans="1:42" ht="16.5" customHeight="1">
      <c r="A56" s="14">
        <v>72</v>
      </c>
      <c r="B56" s="15">
        <v>9532</v>
      </c>
      <c r="C56" s="50" t="s">
        <v>544</v>
      </c>
      <c r="D56" s="367"/>
      <c r="E56" s="559"/>
      <c r="F56" s="283"/>
      <c r="G56" s="283"/>
      <c r="H56" s="11"/>
      <c r="I56" s="400"/>
      <c r="J56" s="30"/>
      <c r="K56" s="283"/>
      <c r="L56" s="283"/>
      <c r="M56" s="283"/>
      <c r="N56" s="283"/>
      <c r="O56" s="283"/>
      <c r="P56" s="283"/>
      <c r="Q56" s="283"/>
      <c r="R56" s="283"/>
      <c r="S56" s="69"/>
      <c r="T56" s="70"/>
      <c r="U56" s="71"/>
      <c r="V56" s="364" t="s">
        <v>356</v>
      </c>
      <c r="W56" s="365"/>
      <c r="X56" s="365"/>
      <c r="Y56" s="365"/>
      <c r="Z56" s="365"/>
      <c r="AA56" s="365"/>
      <c r="AB56" s="527">
        <f>'認知通所介護'!AB56</f>
        <v>1030</v>
      </c>
      <c r="AC56" s="527"/>
      <c r="AD56" s="307" t="s">
        <v>1249</v>
      </c>
      <c r="AE56" s="307"/>
      <c r="AF56" s="40" t="s">
        <v>461</v>
      </c>
      <c r="AG56" s="530">
        <f t="shared" si="3"/>
        <v>0.7</v>
      </c>
      <c r="AH56" s="530"/>
      <c r="AI56" s="313"/>
      <c r="AJ56" s="51"/>
      <c r="AK56" s="365"/>
      <c r="AL56" s="414"/>
      <c r="AM56" s="414"/>
      <c r="AN56" s="437"/>
      <c r="AO56" s="58">
        <f t="shared" si="4"/>
        <v>721</v>
      </c>
      <c r="AP56" s="53"/>
    </row>
    <row r="57" spans="1:42" ht="16.5" customHeight="1">
      <c r="A57" s="14">
        <v>72</v>
      </c>
      <c r="B57" s="15">
        <v>9533</v>
      </c>
      <c r="C57" s="50" t="s">
        <v>545</v>
      </c>
      <c r="D57" s="367"/>
      <c r="E57" s="559"/>
      <c r="F57" s="283"/>
      <c r="G57" s="283"/>
      <c r="H57" s="11"/>
      <c r="I57" s="400"/>
      <c r="J57" s="30"/>
      <c r="K57" s="283"/>
      <c r="L57" s="283"/>
      <c r="M57" s="283"/>
      <c r="N57" s="283"/>
      <c r="O57" s="283"/>
      <c r="P57" s="283"/>
      <c r="Q57" s="283"/>
      <c r="R57" s="283"/>
      <c r="S57" s="69"/>
      <c r="T57" s="70"/>
      <c r="U57" s="71"/>
      <c r="V57" s="364" t="s">
        <v>358</v>
      </c>
      <c r="W57" s="365"/>
      <c r="X57" s="365"/>
      <c r="Y57" s="365"/>
      <c r="Z57" s="365"/>
      <c r="AA57" s="365"/>
      <c r="AB57" s="527">
        <f>'認知通所介護'!AB57</f>
        <v>1131</v>
      </c>
      <c r="AC57" s="527"/>
      <c r="AD57" s="307" t="s">
        <v>1249</v>
      </c>
      <c r="AE57" s="307"/>
      <c r="AF57" s="40" t="s">
        <v>461</v>
      </c>
      <c r="AG57" s="530">
        <f t="shared" si="3"/>
        <v>0.7</v>
      </c>
      <c r="AH57" s="530"/>
      <c r="AI57" s="313"/>
      <c r="AJ57" s="51"/>
      <c r="AK57" s="365"/>
      <c r="AL57" s="414"/>
      <c r="AM57" s="414"/>
      <c r="AN57" s="437"/>
      <c r="AO57" s="58">
        <f t="shared" si="4"/>
        <v>792</v>
      </c>
      <c r="AP57" s="53"/>
    </row>
    <row r="58" spans="1:42" ht="16.5" customHeight="1">
      <c r="A58" s="14">
        <v>72</v>
      </c>
      <c r="B58" s="15">
        <v>9534</v>
      </c>
      <c r="C58" s="50" t="s">
        <v>546</v>
      </c>
      <c r="D58" s="367"/>
      <c r="E58" s="559"/>
      <c r="F58" s="283"/>
      <c r="G58" s="283"/>
      <c r="H58" s="11"/>
      <c r="I58" s="400"/>
      <c r="J58" s="30"/>
      <c r="K58" s="283"/>
      <c r="L58" s="283"/>
      <c r="M58" s="283"/>
      <c r="N58" s="283"/>
      <c r="O58" s="283"/>
      <c r="P58" s="283"/>
      <c r="Q58" s="283"/>
      <c r="R58" s="283"/>
      <c r="S58" s="69"/>
      <c r="T58" s="70"/>
      <c r="U58" s="71"/>
      <c r="V58" s="364" t="s">
        <v>360</v>
      </c>
      <c r="W58" s="365"/>
      <c r="X58" s="365"/>
      <c r="Y58" s="365"/>
      <c r="Z58" s="365"/>
      <c r="AA58" s="365"/>
      <c r="AB58" s="527">
        <f>'認知通所介護'!AB58</f>
        <v>1232</v>
      </c>
      <c r="AC58" s="527"/>
      <c r="AD58" s="307" t="s">
        <v>1249</v>
      </c>
      <c r="AE58" s="307"/>
      <c r="AF58" s="40" t="s">
        <v>461</v>
      </c>
      <c r="AG58" s="530">
        <f t="shared" si="3"/>
        <v>0.7</v>
      </c>
      <c r="AH58" s="530"/>
      <c r="AI58" s="313"/>
      <c r="AJ58" s="51"/>
      <c r="AK58" s="365"/>
      <c r="AL58" s="414"/>
      <c r="AM58" s="414"/>
      <c r="AN58" s="437"/>
      <c r="AO58" s="58">
        <f t="shared" si="4"/>
        <v>862</v>
      </c>
      <c r="AP58" s="53"/>
    </row>
    <row r="59" spans="1:42" ht="16.5" customHeight="1">
      <c r="A59" s="14">
        <v>72</v>
      </c>
      <c r="B59" s="15">
        <v>9535</v>
      </c>
      <c r="C59" s="50" t="s">
        <v>547</v>
      </c>
      <c r="D59" s="367"/>
      <c r="E59" s="559"/>
      <c r="F59" s="25"/>
      <c r="G59" s="25"/>
      <c r="H59" s="59"/>
      <c r="I59" s="60"/>
      <c r="J59" s="32"/>
      <c r="K59" s="25"/>
      <c r="L59" s="25"/>
      <c r="M59" s="25"/>
      <c r="N59" s="25"/>
      <c r="O59" s="25"/>
      <c r="P59" s="25"/>
      <c r="Q59" s="25"/>
      <c r="R59" s="25"/>
      <c r="S59" s="69"/>
      <c r="T59" s="70"/>
      <c r="U59" s="71"/>
      <c r="V59" s="364" t="s">
        <v>362</v>
      </c>
      <c r="W59" s="365"/>
      <c r="X59" s="365"/>
      <c r="Y59" s="365"/>
      <c r="Z59" s="365"/>
      <c r="AA59" s="365"/>
      <c r="AB59" s="527">
        <f>'認知通所介護'!AB59</f>
        <v>1332</v>
      </c>
      <c r="AC59" s="527"/>
      <c r="AD59" s="307" t="s">
        <v>1249</v>
      </c>
      <c r="AE59" s="307"/>
      <c r="AF59" s="40" t="s">
        <v>461</v>
      </c>
      <c r="AG59" s="530">
        <f t="shared" si="3"/>
        <v>0.7</v>
      </c>
      <c r="AH59" s="530"/>
      <c r="AI59" s="313"/>
      <c r="AJ59" s="51"/>
      <c r="AK59" s="365"/>
      <c r="AL59" s="414"/>
      <c r="AM59" s="414"/>
      <c r="AN59" s="437"/>
      <c r="AO59" s="58">
        <f>ROUND(AB59*AG59,0)</f>
        <v>932</v>
      </c>
      <c r="AP59" s="53"/>
    </row>
    <row r="60" spans="1:42" ht="16.5" customHeight="1">
      <c r="A60" s="14">
        <v>72</v>
      </c>
      <c r="B60" s="15">
        <v>9541</v>
      </c>
      <c r="C60" s="50" t="s">
        <v>138</v>
      </c>
      <c r="D60" s="367"/>
      <c r="E60" s="559"/>
      <c r="F60" s="283" t="s">
        <v>1152</v>
      </c>
      <c r="G60" s="420"/>
      <c r="H60" s="283"/>
      <c r="I60" s="400"/>
      <c r="J60" s="401"/>
      <c r="K60" s="283" t="s">
        <v>1158</v>
      </c>
      <c r="L60" s="420"/>
      <c r="M60" s="10"/>
      <c r="N60" s="283"/>
      <c r="O60" s="283"/>
      <c r="P60" s="283"/>
      <c r="Q60" s="283"/>
      <c r="R60" s="283"/>
      <c r="S60" s="69"/>
      <c r="T60" s="70"/>
      <c r="U60" s="71"/>
      <c r="V60" s="364" t="s">
        <v>354</v>
      </c>
      <c r="W60" s="365"/>
      <c r="X60" s="365"/>
      <c r="Y60" s="365"/>
      <c r="Z60" s="365"/>
      <c r="AA60" s="365"/>
      <c r="AB60" s="527">
        <f>'認知通所介護'!AB60</f>
        <v>930</v>
      </c>
      <c r="AC60" s="527"/>
      <c r="AD60" s="307" t="s">
        <v>883</v>
      </c>
      <c r="AE60" s="414"/>
      <c r="AF60" s="40" t="s">
        <v>492</v>
      </c>
      <c r="AG60" s="530">
        <f t="shared" si="3"/>
        <v>0.7</v>
      </c>
      <c r="AH60" s="530"/>
      <c r="AI60" s="414" t="s">
        <v>462</v>
      </c>
      <c r="AJ60" s="529">
        <f>$AJ$25</f>
        <v>50</v>
      </c>
      <c r="AK60" s="529"/>
      <c r="AL60" s="365" t="s">
        <v>883</v>
      </c>
      <c r="AM60" s="414"/>
      <c r="AN60" s="437"/>
      <c r="AO60" s="58">
        <f aca="true" t="shared" si="5" ref="AO60:AO69">ROUND(ROUND(AB60*AG60,0)+AJ60,0)</f>
        <v>701</v>
      </c>
      <c r="AP60" s="53"/>
    </row>
    <row r="61" spans="1:42" ht="16.5" customHeight="1">
      <c r="A61" s="14">
        <v>72</v>
      </c>
      <c r="B61" s="15">
        <v>9542</v>
      </c>
      <c r="C61" s="50" t="s">
        <v>139</v>
      </c>
      <c r="D61" s="367"/>
      <c r="E61" s="559"/>
      <c r="F61" s="30" t="s">
        <v>463</v>
      </c>
      <c r="G61" s="420"/>
      <c r="H61" s="283"/>
      <c r="I61" s="400"/>
      <c r="J61" s="401"/>
      <c r="K61" s="28" t="s">
        <v>493</v>
      </c>
      <c r="L61" s="420"/>
      <c r="M61" s="10"/>
      <c r="N61" s="283"/>
      <c r="O61" s="283"/>
      <c r="P61" s="283"/>
      <c r="Q61" s="283"/>
      <c r="R61" s="283"/>
      <c r="S61" s="69"/>
      <c r="T61" s="70"/>
      <c r="U61" s="71"/>
      <c r="V61" s="364" t="s">
        <v>356</v>
      </c>
      <c r="W61" s="365"/>
      <c r="X61" s="365"/>
      <c r="Y61" s="365"/>
      <c r="Z61" s="365"/>
      <c r="AA61" s="365"/>
      <c r="AB61" s="527">
        <f>'認知通所介護'!AB61</f>
        <v>1030</v>
      </c>
      <c r="AC61" s="527"/>
      <c r="AD61" s="307" t="s">
        <v>883</v>
      </c>
      <c r="AE61" s="414"/>
      <c r="AF61" s="40" t="s">
        <v>492</v>
      </c>
      <c r="AG61" s="530">
        <f t="shared" si="3"/>
        <v>0.7</v>
      </c>
      <c r="AH61" s="530"/>
      <c r="AI61" s="414" t="s">
        <v>462</v>
      </c>
      <c r="AJ61" s="529">
        <f>$AJ$25</f>
        <v>50</v>
      </c>
      <c r="AK61" s="529"/>
      <c r="AL61" s="365" t="s">
        <v>883</v>
      </c>
      <c r="AM61" s="414"/>
      <c r="AN61" s="437"/>
      <c r="AO61" s="58">
        <f t="shared" si="5"/>
        <v>771</v>
      </c>
      <c r="AP61" s="53"/>
    </row>
    <row r="62" spans="1:42" ht="16.5" customHeight="1">
      <c r="A62" s="14">
        <v>72</v>
      </c>
      <c r="B62" s="15">
        <v>9543</v>
      </c>
      <c r="C62" s="50" t="s">
        <v>140</v>
      </c>
      <c r="D62" s="367"/>
      <c r="E62" s="559"/>
      <c r="F62" s="283" t="s">
        <v>464</v>
      </c>
      <c r="G62" s="420"/>
      <c r="H62" s="283"/>
      <c r="I62" s="400"/>
      <c r="J62" s="401"/>
      <c r="K62" s="419"/>
      <c r="L62" s="420"/>
      <c r="M62" s="10"/>
      <c r="N62" s="283"/>
      <c r="O62" s="283"/>
      <c r="P62" s="283"/>
      <c r="Q62" s="283"/>
      <c r="R62" s="283"/>
      <c r="S62" s="69"/>
      <c r="T62" s="70"/>
      <c r="U62" s="71"/>
      <c r="V62" s="364" t="s">
        <v>358</v>
      </c>
      <c r="W62" s="365"/>
      <c r="X62" s="365"/>
      <c r="Y62" s="365"/>
      <c r="Z62" s="365"/>
      <c r="AA62" s="365"/>
      <c r="AB62" s="527">
        <f>'認知通所介護'!AB62</f>
        <v>1131</v>
      </c>
      <c r="AC62" s="527"/>
      <c r="AD62" s="307" t="s">
        <v>883</v>
      </c>
      <c r="AE62" s="414"/>
      <c r="AF62" s="40" t="s">
        <v>492</v>
      </c>
      <c r="AG62" s="530">
        <f t="shared" si="3"/>
        <v>0.7</v>
      </c>
      <c r="AH62" s="530"/>
      <c r="AI62" s="414" t="s">
        <v>462</v>
      </c>
      <c r="AJ62" s="529">
        <f>$AJ$25</f>
        <v>50</v>
      </c>
      <c r="AK62" s="529"/>
      <c r="AL62" s="365" t="s">
        <v>883</v>
      </c>
      <c r="AM62" s="414"/>
      <c r="AN62" s="437"/>
      <c r="AO62" s="58">
        <f t="shared" si="5"/>
        <v>842</v>
      </c>
      <c r="AP62" s="53"/>
    </row>
    <row r="63" spans="1:42" ht="16.5" customHeight="1">
      <c r="A63" s="14">
        <v>72</v>
      </c>
      <c r="B63" s="15">
        <v>9544</v>
      </c>
      <c r="C63" s="50" t="s">
        <v>141</v>
      </c>
      <c r="D63" s="367"/>
      <c r="E63" s="559"/>
      <c r="F63" s="283"/>
      <c r="G63" s="420"/>
      <c r="H63" s="283"/>
      <c r="I63" s="400"/>
      <c r="J63" s="401"/>
      <c r="K63" s="419"/>
      <c r="L63" s="420"/>
      <c r="M63" s="10"/>
      <c r="N63" s="283"/>
      <c r="O63" s="283"/>
      <c r="P63" s="283"/>
      <c r="Q63" s="283"/>
      <c r="R63" s="283"/>
      <c r="S63" s="69"/>
      <c r="T63" s="70"/>
      <c r="U63" s="71"/>
      <c r="V63" s="364" t="s">
        <v>360</v>
      </c>
      <c r="W63" s="365"/>
      <c r="X63" s="365"/>
      <c r="Y63" s="365"/>
      <c r="Z63" s="365"/>
      <c r="AA63" s="365"/>
      <c r="AB63" s="527">
        <f>'認知通所介護'!AB63</f>
        <v>1232</v>
      </c>
      <c r="AC63" s="527"/>
      <c r="AD63" s="307" t="s">
        <v>883</v>
      </c>
      <c r="AE63" s="414"/>
      <c r="AF63" s="40" t="s">
        <v>492</v>
      </c>
      <c r="AG63" s="530">
        <f t="shared" si="3"/>
        <v>0.7</v>
      </c>
      <c r="AH63" s="530"/>
      <c r="AI63" s="414" t="s">
        <v>462</v>
      </c>
      <c r="AJ63" s="529">
        <f>$AJ$25</f>
        <v>50</v>
      </c>
      <c r="AK63" s="529"/>
      <c r="AL63" s="365" t="s">
        <v>883</v>
      </c>
      <c r="AM63" s="414"/>
      <c r="AN63" s="437"/>
      <c r="AO63" s="58">
        <f t="shared" si="5"/>
        <v>912</v>
      </c>
      <c r="AP63" s="53"/>
    </row>
    <row r="64" spans="1:42" ht="16.5" customHeight="1">
      <c r="A64" s="14">
        <v>72</v>
      </c>
      <c r="B64" s="15">
        <v>9545</v>
      </c>
      <c r="C64" s="50" t="s">
        <v>142</v>
      </c>
      <c r="D64" s="367"/>
      <c r="E64" s="559"/>
      <c r="F64" s="283"/>
      <c r="G64" s="420"/>
      <c r="H64" s="283"/>
      <c r="I64" s="400"/>
      <c r="J64" s="401"/>
      <c r="K64" s="413"/>
      <c r="L64" s="439"/>
      <c r="M64" s="305"/>
      <c r="N64" s="25"/>
      <c r="O64" s="25"/>
      <c r="P64" s="25"/>
      <c r="Q64" s="25"/>
      <c r="R64" s="25"/>
      <c r="S64" s="69"/>
      <c r="T64" s="70"/>
      <c r="U64" s="71"/>
      <c r="V64" s="364" t="s">
        <v>362</v>
      </c>
      <c r="W64" s="365"/>
      <c r="X64" s="365"/>
      <c r="Y64" s="365"/>
      <c r="Z64" s="365"/>
      <c r="AA64" s="365"/>
      <c r="AB64" s="527">
        <f>'認知通所介護'!AB64</f>
        <v>1332</v>
      </c>
      <c r="AC64" s="527"/>
      <c r="AD64" s="307" t="s">
        <v>883</v>
      </c>
      <c r="AE64" s="414"/>
      <c r="AF64" s="40" t="s">
        <v>492</v>
      </c>
      <c r="AG64" s="530">
        <f t="shared" si="3"/>
        <v>0.7</v>
      </c>
      <c r="AH64" s="530"/>
      <c r="AI64" s="414" t="s">
        <v>462</v>
      </c>
      <c r="AJ64" s="529">
        <f>$AJ$25</f>
        <v>50</v>
      </c>
      <c r="AK64" s="529"/>
      <c r="AL64" s="365" t="s">
        <v>883</v>
      </c>
      <c r="AM64" s="414"/>
      <c r="AN64" s="437"/>
      <c r="AO64" s="58">
        <f t="shared" si="5"/>
        <v>982</v>
      </c>
      <c r="AP64" s="53"/>
    </row>
    <row r="65" spans="1:42" ht="16.5" customHeight="1">
      <c r="A65" s="14">
        <v>72</v>
      </c>
      <c r="B65" s="15">
        <v>9551</v>
      </c>
      <c r="C65" s="50" t="s">
        <v>143</v>
      </c>
      <c r="D65" s="367"/>
      <c r="E65" s="559"/>
      <c r="F65" s="283"/>
      <c r="G65" s="283"/>
      <c r="H65" s="11"/>
      <c r="I65" s="400"/>
      <c r="J65" s="30"/>
      <c r="K65" s="57" t="s">
        <v>1778</v>
      </c>
      <c r="L65" s="420"/>
      <c r="M65" s="10"/>
      <c r="N65" s="283"/>
      <c r="O65" s="283"/>
      <c r="P65" s="283"/>
      <c r="Q65" s="283"/>
      <c r="R65" s="284"/>
      <c r="S65" s="69"/>
      <c r="T65" s="70"/>
      <c r="U65" s="71"/>
      <c r="V65" s="364" t="s">
        <v>354</v>
      </c>
      <c r="W65" s="25"/>
      <c r="X65" s="25"/>
      <c r="Y65" s="25"/>
      <c r="Z65" s="25"/>
      <c r="AA65" s="25"/>
      <c r="AB65" s="527">
        <f>'認知通所介護'!AB65</f>
        <v>930</v>
      </c>
      <c r="AC65" s="527"/>
      <c r="AD65" s="307" t="s">
        <v>883</v>
      </c>
      <c r="AE65" s="414"/>
      <c r="AF65" s="40" t="s">
        <v>492</v>
      </c>
      <c r="AG65" s="530">
        <f t="shared" si="3"/>
        <v>0.7</v>
      </c>
      <c r="AH65" s="530"/>
      <c r="AI65" s="414" t="s">
        <v>462</v>
      </c>
      <c r="AJ65" s="529">
        <f>$AJ$30</f>
        <v>100</v>
      </c>
      <c r="AK65" s="529"/>
      <c r="AL65" s="365" t="s">
        <v>883</v>
      </c>
      <c r="AM65" s="414"/>
      <c r="AN65" s="437"/>
      <c r="AO65" s="58">
        <f t="shared" si="5"/>
        <v>751</v>
      </c>
      <c r="AP65" s="53"/>
    </row>
    <row r="66" spans="1:42" ht="16.5" customHeight="1">
      <c r="A66" s="14">
        <v>72</v>
      </c>
      <c r="B66" s="15">
        <v>9552</v>
      </c>
      <c r="C66" s="50" t="s">
        <v>144</v>
      </c>
      <c r="D66" s="367"/>
      <c r="E66" s="559"/>
      <c r="F66" s="283"/>
      <c r="G66" s="283"/>
      <c r="H66" s="11"/>
      <c r="I66" s="400"/>
      <c r="J66" s="30"/>
      <c r="K66" s="28" t="s">
        <v>494</v>
      </c>
      <c r="L66" s="420"/>
      <c r="M66" s="10"/>
      <c r="N66" s="283"/>
      <c r="O66" s="283"/>
      <c r="P66" s="283"/>
      <c r="Q66" s="283"/>
      <c r="R66" s="284"/>
      <c r="S66" s="69"/>
      <c r="T66" s="70"/>
      <c r="U66" s="71"/>
      <c r="V66" s="364" t="s">
        <v>356</v>
      </c>
      <c r="W66" s="25"/>
      <c r="X66" s="25"/>
      <c r="Y66" s="25"/>
      <c r="Z66" s="25"/>
      <c r="AA66" s="25"/>
      <c r="AB66" s="527">
        <f>'認知通所介護'!AB66</f>
        <v>1030</v>
      </c>
      <c r="AC66" s="527"/>
      <c r="AD66" s="307" t="s">
        <v>883</v>
      </c>
      <c r="AE66" s="414"/>
      <c r="AF66" s="40" t="s">
        <v>492</v>
      </c>
      <c r="AG66" s="530">
        <f t="shared" si="3"/>
        <v>0.7</v>
      </c>
      <c r="AH66" s="530"/>
      <c r="AI66" s="414" t="s">
        <v>462</v>
      </c>
      <c r="AJ66" s="529">
        <f>$AJ$30</f>
        <v>100</v>
      </c>
      <c r="AK66" s="529"/>
      <c r="AL66" s="365" t="s">
        <v>883</v>
      </c>
      <c r="AM66" s="414"/>
      <c r="AN66" s="437"/>
      <c r="AO66" s="58">
        <f t="shared" si="5"/>
        <v>821</v>
      </c>
      <c r="AP66" s="53"/>
    </row>
    <row r="67" spans="1:42" ht="16.5" customHeight="1">
      <c r="A67" s="14">
        <v>72</v>
      </c>
      <c r="B67" s="15">
        <v>9553</v>
      </c>
      <c r="C67" s="50" t="s">
        <v>145</v>
      </c>
      <c r="D67" s="367"/>
      <c r="E67" s="559"/>
      <c r="F67" s="283"/>
      <c r="G67" s="283"/>
      <c r="H67" s="11"/>
      <c r="I67" s="400"/>
      <c r="J67" s="30"/>
      <c r="K67" s="419"/>
      <c r="L67" s="420"/>
      <c r="M67" s="10"/>
      <c r="N67" s="283"/>
      <c r="O67" s="283"/>
      <c r="P67" s="283"/>
      <c r="Q67" s="283"/>
      <c r="R67" s="284"/>
      <c r="S67" s="69"/>
      <c r="T67" s="70"/>
      <c r="U67" s="71"/>
      <c r="V67" s="364" t="s">
        <v>358</v>
      </c>
      <c r="W67" s="25"/>
      <c r="X67" s="25"/>
      <c r="Y67" s="25"/>
      <c r="Z67" s="25"/>
      <c r="AA67" s="25"/>
      <c r="AB67" s="527">
        <f>'認知通所介護'!AB67</f>
        <v>1131</v>
      </c>
      <c r="AC67" s="527"/>
      <c r="AD67" s="307" t="s">
        <v>883</v>
      </c>
      <c r="AE67" s="414"/>
      <c r="AF67" s="40" t="s">
        <v>492</v>
      </c>
      <c r="AG67" s="530">
        <f t="shared" si="3"/>
        <v>0.7</v>
      </c>
      <c r="AH67" s="530"/>
      <c r="AI67" s="414" t="s">
        <v>462</v>
      </c>
      <c r="AJ67" s="529">
        <f>$AJ$30</f>
        <v>100</v>
      </c>
      <c r="AK67" s="529"/>
      <c r="AL67" s="365" t="s">
        <v>883</v>
      </c>
      <c r="AM67" s="414"/>
      <c r="AN67" s="437"/>
      <c r="AO67" s="58">
        <f t="shared" si="5"/>
        <v>892</v>
      </c>
      <c r="AP67" s="53"/>
    </row>
    <row r="68" spans="1:42" ht="16.5" customHeight="1">
      <c r="A68" s="14">
        <v>72</v>
      </c>
      <c r="B68" s="15">
        <v>9554</v>
      </c>
      <c r="C68" s="50" t="s">
        <v>146</v>
      </c>
      <c r="D68" s="367"/>
      <c r="E68" s="559"/>
      <c r="F68" s="283"/>
      <c r="G68" s="283"/>
      <c r="H68" s="11"/>
      <c r="I68" s="400"/>
      <c r="J68" s="30"/>
      <c r="K68" s="419"/>
      <c r="L68" s="420"/>
      <c r="M68" s="10"/>
      <c r="N68" s="283"/>
      <c r="O68" s="283"/>
      <c r="P68" s="283"/>
      <c r="Q68" s="283"/>
      <c r="R68" s="284"/>
      <c r="S68" s="69"/>
      <c r="T68" s="70"/>
      <c r="U68" s="71"/>
      <c r="V68" s="364" t="s">
        <v>360</v>
      </c>
      <c r="W68" s="25"/>
      <c r="X68" s="25"/>
      <c r="Y68" s="25"/>
      <c r="Z68" s="25"/>
      <c r="AA68" s="25"/>
      <c r="AB68" s="527">
        <f>'認知通所介護'!AB68</f>
        <v>1232</v>
      </c>
      <c r="AC68" s="527"/>
      <c r="AD68" s="307" t="s">
        <v>883</v>
      </c>
      <c r="AE68" s="414"/>
      <c r="AF68" s="40" t="s">
        <v>492</v>
      </c>
      <c r="AG68" s="530">
        <f t="shared" si="3"/>
        <v>0.7</v>
      </c>
      <c r="AH68" s="530"/>
      <c r="AI68" s="414" t="s">
        <v>462</v>
      </c>
      <c r="AJ68" s="529">
        <f>$AJ$30</f>
        <v>100</v>
      </c>
      <c r="AK68" s="529"/>
      <c r="AL68" s="365" t="s">
        <v>883</v>
      </c>
      <c r="AM68" s="414"/>
      <c r="AN68" s="437"/>
      <c r="AO68" s="58">
        <f t="shared" si="5"/>
        <v>962</v>
      </c>
      <c r="AP68" s="53"/>
    </row>
    <row r="69" spans="1:42" ht="16.5" customHeight="1">
      <c r="A69" s="14">
        <v>72</v>
      </c>
      <c r="B69" s="15">
        <v>9555</v>
      </c>
      <c r="C69" s="50" t="s">
        <v>147</v>
      </c>
      <c r="D69" s="367"/>
      <c r="E69" s="559"/>
      <c r="F69" s="57"/>
      <c r="G69" s="283"/>
      <c r="H69" s="11"/>
      <c r="I69" s="400"/>
      <c r="J69" s="401"/>
      <c r="K69" s="413"/>
      <c r="L69" s="439"/>
      <c r="M69" s="305"/>
      <c r="N69" s="25"/>
      <c r="O69" s="25"/>
      <c r="P69" s="25"/>
      <c r="Q69" s="25"/>
      <c r="R69" s="54"/>
      <c r="S69" s="69"/>
      <c r="T69" s="70"/>
      <c r="U69" s="71"/>
      <c r="V69" s="364" t="s">
        <v>362</v>
      </c>
      <c r="W69" s="25"/>
      <c r="X69" s="25"/>
      <c r="Y69" s="25"/>
      <c r="Z69" s="25"/>
      <c r="AA69" s="25"/>
      <c r="AB69" s="527">
        <f>'認知通所介護'!AB69</f>
        <v>1332</v>
      </c>
      <c r="AC69" s="527"/>
      <c r="AD69" s="307" t="s">
        <v>883</v>
      </c>
      <c r="AE69" s="414"/>
      <c r="AF69" s="40" t="s">
        <v>492</v>
      </c>
      <c r="AG69" s="530">
        <f t="shared" si="3"/>
        <v>0.7</v>
      </c>
      <c r="AH69" s="530"/>
      <c r="AI69" s="414" t="s">
        <v>462</v>
      </c>
      <c r="AJ69" s="529">
        <f>$AJ$30</f>
        <v>100</v>
      </c>
      <c r="AK69" s="529"/>
      <c r="AL69" s="365" t="s">
        <v>883</v>
      </c>
      <c r="AM69" s="414"/>
      <c r="AN69" s="437"/>
      <c r="AO69" s="58">
        <f t="shared" si="5"/>
        <v>1032</v>
      </c>
      <c r="AP69" s="53"/>
    </row>
    <row r="70" spans="1:42" ht="16.5" customHeight="1">
      <c r="A70" s="14">
        <v>72</v>
      </c>
      <c r="B70" s="15">
        <v>9561</v>
      </c>
      <c r="C70" s="50" t="s">
        <v>548</v>
      </c>
      <c r="D70" s="367"/>
      <c r="E70" s="315"/>
      <c r="F70" s="283"/>
      <c r="G70" s="283"/>
      <c r="H70" s="11"/>
      <c r="I70" s="400"/>
      <c r="J70" s="30"/>
      <c r="K70" s="57" t="s">
        <v>1779</v>
      </c>
      <c r="L70" s="420"/>
      <c r="M70" s="10"/>
      <c r="N70" s="283"/>
      <c r="O70" s="283"/>
      <c r="P70" s="283"/>
      <c r="Q70" s="283"/>
      <c r="R70" s="284"/>
      <c r="S70" s="69"/>
      <c r="T70" s="70"/>
      <c r="U70" s="71"/>
      <c r="V70" s="364" t="s">
        <v>354</v>
      </c>
      <c r="W70" s="25"/>
      <c r="X70" s="25"/>
      <c r="Y70" s="25"/>
      <c r="Z70" s="25"/>
      <c r="AA70" s="25"/>
      <c r="AB70" s="527">
        <f>'認知通所介護'!AB70</f>
        <v>930</v>
      </c>
      <c r="AC70" s="527"/>
      <c r="AD70" s="307" t="s">
        <v>883</v>
      </c>
      <c r="AE70" s="414"/>
      <c r="AF70" s="40" t="s">
        <v>492</v>
      </c>
      <c r="AG70" s="530">
        <f t="shared" si="3"/>
        <v>0.7</v>
      </c>
      <c r="AH70" s="530"/>
      <c r="AI70" s="414" t="s">
        <v>462</v>
      </c>
      <c r="AJ70" s="529">
        <f>$AJ$35</f>
        <v>150</v>
      </c>
      <c r="AK70" s="529"/>
      <c r="AL70" s="365" t="s">
        <v>883</v>
      </c>
      <c r="AM70" s="414"/>
      <c r="AN70" s="437"/>
      <c r="AO70" s="58">
        <f>ROUND(ROUND(AB70*AG70,0)+AJ70,0)</f>
        <v>801</v>
      </c>
      <c r="AP70" s="53"/>
    </row>
    <row r="71" spans="1:42" ht="16.5" customHeight="1">
      <c r="A71" s="14">
        <v>72</v>
      </c>
      <c r="B71" s="15">
        <v>9562</v>
      </c>
      <c r="C71" s="50" t="s">
        <v>549</v>
      </c>
      <c r="D71" s="367"/>
      <c r="E71" s="315"/>
      <c r="F71" s="283"/>
      <c r="G71" s="283"/>
      <c r="H71" s="11"/>
      <c r="I71" s="400"/>
      <c r="J71" s="30"/>
      <c r="K71" s="28" t="s">
        <v>497</v>
      </c>
      <c r="L71" s="420"/>
      <c r="M71" s="10"/>
      <c r="N71" s="283"/>
      <c r="O71" s="283"/>
      <c r="P71" s="283"/>
      <c r="Q71" s="283"/>
      <c r="R71" s="284"/>
      <c r="S71" s="69"/>
      <c r="T71" s="70"/>
      <c r="U71" s="71"/>
      <c r="V71" s="364" t="s">
        <v>356</v>
      </c>
      <c r="W71" s="25"/>
      <c r="X71" s="25"/>
      <c r="Y71" s="25"/>
      <c r="Z71" s="25"/>
      <c r="AA71" s="25"/>
      <c r="AB71" s="527">
        <f>'認知通所介護'!AB71</f>
        <v>1030</v>
      </c>
      <c r="AC71" s="527"/>
      <c r="AD71" s="307" t="s">
        <v>883</v>
      </c>
      <c r="AE71" s="414"/>
      <c r="AF71" s="40" t="s">
        <v>492</v>
      </c>
      <c r="AG71" s="530">
        <f t="shared" si="3"/>
        <v>0.7</v>
      </c>
      <c r="AH71" s="530"/>
      <c r="AI71" s="414" t="s">
        <v>462</v>
      </c>
      <c r="AJ71" s="529">
        <f>$AJ$35</f>
        <v>150</v>
      </c>
      <c r="AK71" s="529"/>
      <c r="AL71" s="365" t="s">
        <v>883</v>
      </c>
      <c r="AM71" s="414"/>
      <c r="AN71" s="437"/>
      <c r="AO71" s="58">
        <f>ROUND(ROUND(AB71*AG71,0)+AJ71,0)</f>
        <v>871</v>
      </c>
      <c r="AP71" s="53"/>
    </row>
    <row r="72" spans="1:42" ht="16.5" customHeight="1">
      <c r="A72" s="14">
        <v>72</v>
      </c>
      <c r="B72" s="15">
        <v>9563</v>
      </c>
      <c r="C72" s="50" t="s">
        <v>550</v>
      </c>
      <c r="D72" s="367"/>
      <c r="E72" s="315"/>
      <c r="F72" s="283"/>
      <c r="G72" s="283"/>
      <c r="H72" s="11"/>
      <c r="I72" s="400"/>
      <c r="J72" s="30"/>
      <c r="K72" s="419"/>
      <c r="L72" s="420"/>
      <c r="M72" s="10"/>
      <c r="N72" s="283"/>
      <c r="O72" s="283"/>
      <c r="P72" s="283"/>
      <c r="Q72" s="283"/>
      <c r="R72" s="284"/>
      <c r="S72" s="69"/>
      <c r="T72" s="70"/>
      <c r="U72" s="71"/>
      <c r="V72" s="364" t="s">
        <v>358</v>
      </c>
      <c r="W72" s="25"/>
      <c r="X72" s="25"/>
      <c r="Y72" s="25"/>
      <c r="Z72" s="25"/>
      <c r="AA72" s="25"/>
      <c r="AB72" s="527">
        <f>'認知通所介護'!AB72</f>
        <v>1131</v>
      </c>
      <c r="AC72" s="527"/>
      <c r="AD72" s="307" t="s">
        <v>883</v>
      </c>
      <c r="AE72" s="414"/>
      <c r="AF72" s="40" t="s">
        <v>492</v>
      </c>
      <c r="AG72" s="530">
        <f t="shared" si="3"/>
        <v>0.7</v>
      </c>
      <c r="AH72" s="530"/>
      <c r="AI72" s="414" t="s">
        <v>462</v>
      </c>
      <c r="AJ72" s="529">
        <f>$AJ$35</f>
        <v>150</v>
      </c>
      <c r="AK72" s="529"/>
      <c r="AL72" s="365" t="s">
        <v>883</v>
      </c>
      <c r="AM72" s="414"/>
      <c r="AN72" s="437"/>
      <c r="AO72" s="58">
        <f>ROUND(ROUND(AB72*AG72,0)+AJ72,0)</f>
        <v>942</v>
      </c>
      <c r="AP72" s="53"/>
    </row>
    <row r="73" spans="1:42" ht="16.5" customHeight="1">
      <c r="A73" s="14">
        <v>72</v>
      </c>
      <c r="B73" s="15">
        <v>9564</v>
      </c>
      <c r="C73" s="50" t="s">
        <v>551</v>
      </c>
      <c r="D73" s="367"/>
      <c r="E73" s="315"/>
      <c r="F73" s="283"/>
      <c r="G73" s="283"/>
      <c r="H73" s="11"/>
      <c r="I73" s="400"/>
      <c r="J73" s="30"/>
      <c r="K73" s="419"/>
      <c r="L73" s="420"/>
      <c r="M73" s="10"/>
      <c r="N73" s="283"/>
      <c r="O73" s="283"/>
      <c r="P73" s="283"/>
      <c r="Q73" s="283"/>
      <c r="R73" s="284"/>
      <c r="S73" s="69"/>
      <c r="T73" s="70"/>
      <c r="U73" s="71"/>
      <c r="V73" s="364" t="s">
        <v>360</v>
      </c>
      <c r="W73" s="25"/>
      <c r="X73" s="25"/>
      <c r="Y73" s="25"/>
      <c r="Z73" s="25"/>
      <c r="AA73" s="25"/>
      <c r="AB73" s="527">
        <f>'認知通所介護'!AB73</f>
        <v>1232</v>
      </c>
      <c r="AC73" s="527"/>
      <c r="AD73" s="307" t="s">
        <v>883</v>
      </c>
      <c r="AE73" s="414"/>
      <c r="AF73" s="40" t="s">
        <v>492</v>
      </c>
      <c r="AG73" s="530">
        <f t="shared" si="3"/>
        <v>0.7</v>
      </c>
      <c r="AH73" s="530"/>
      <c r="AI73" s="414" t="s">
        <v>462</v>
      </c>
      <c r="AJ73" s="529">
        <f>$AJ$35</f>
        <v>150</v>
      </c>
      <c r="AK73" s="529"/>
      <c r="AL73" s="365" t="s">
        <v>883</v>
      </c>
      <c r="AM73" s="414"/>
      <c r="AN73" s="437"/>
      <c r="AO73" s="58">
        <f>ROUND(ROUND(AB73*AG73,0)+AJ73,0)</f>
        <v>1012</v>
      </c>
      <c r="AP73" s="53"/>
    </row>
    <row r="74" spans="1:42" ht="16.5" customHeight="1">
      <c r="A74" s="14">
        <v>72</v>
      </c>
      <c r="B74" s="15">
        <v>9565</v>
      </c>
      <c r="C74" s="16" t="s">
        <v>552</v>
      </c>
      <c r="D74" s="314"/>
      <c r="E74" s="316"/>
      <c r="F74" s="25"/>
      <c r="G74" s="25"/>
      <c r="H74" s="59"/>
      <c r="I74" s="60"/>
      <c r="J74" s="32"/>
      <c r="K74" s="413"/>
      <c r="L74" s="439"/>
      <c r="M74" s="305"/>
      <c r="N74" s="25"/>
      <c r="O74" s="25"/>
      <c r="P74" s="25"/>
      <c r="Q74" s="25"/>
      <c r="R74" s="54"/>
      <c r="S74" s="318"/>
      <c r="T74" s="72"/>
      <c r="U74" s="291"/>
      <c r="V74" s="364" t="s">
        <v>362</v>
      </c>
      <c r="W74" s="25"/>
      <c r="X74" s="25"/>
      <c r="Y74" s="25"/>
      <c r="Z74" s="25"/>
      <c r="AA74" s="25"/>
      <c r="AB74" s="527">
        <f>'認知通所介護'!AB74</f>
        <v>1332</v>
      </c>
      <c r="AC74" s="527"/>
      <c r="AD74" s="307" t="s">
        <v>883</v>
      </c>
      <c r="AE74" s="414"/>
      <c r="AF74" s="40" t="s">
        <v>492</v>
      </c>
      <c r="AG74" s="530">
        <f t="shared" si="3"/>
        <v>0.7</v>
      </c>
      <c r="AH74" s="530"/>
      <c r="AI74" s="414" t="s">
        <v>462</v>
      </c>
      <c r="AJ74" s="529">
        <f>$AJ$35</f>
        <v>150</v>
      </c>
      <c r="AK74" s="529"/>
      <c r="AL74" s="365" t="s">
        <v>883</v>
      </c>
      <c r="AM74" s="414"/>
      <c r="AN74" s="437"/>
      <c r="AO74" s="58">
        <f>ROUND(ROUND(AB74*AG74,0)+AJ74,0)</f>
        <v>1082</v>
      </c>
      <c r="AP74" s="61"/>
    </row>
    <row r="75" spans="1:42" ht="16.5" customHeight="1">
      <c r="A75" s="14">
        <v>72</v>
      </c>
      <c r="B75" s="15">
        <v>9601</v>
      </c>
      <c r="C75" s="16" t="s">
        <v>553</v>
      </c>
      <c r="D75" s="565" t="s">
        <v>2047</v>
      </c>
      <c r="E75" s="440"/>
      <c r="F75" s="43" t="s">
        <v>351</v>
      </c>
      <c r="G75" s="21"/>
      <c r="H75" s="415"/>
      <c r="I75" s="21"/>
      <c r="J75" s="21"/>
      <c r="K75" s="21"/>
      <c r="L75" s="21"/>
      <c r="M75" s="21"/>
      <c r="N75" s="21"/>
      <c r="O75" s="21"/>
      <c r="P75" s="21"/>
      <c r="Q75" s="21"/>
      <c r="R75" s="89"/>
      <c r="S75" s="271"/>
      <c r="T75" s="272"/>
      <c r="U75" s="273"/>
      <c r="V75" s="364" t="s">
        <v>354</v>
      </c>
      <c r="W75" s="365"/>
      <c r="X75" s="365"/>
      <c r="Y75" s="365"/>
      <c r="Z75" s="365"/>
      <c r="AA75" s="365"/>
      <c r="AB75" s="527">
        <f>'認知通所介護'!AB75</f>
        <v>270</v>
      </c>
      <c r="AC75" s="527"/>
      <c r="AD75" s="38" t="s">
        <v>1249</v>
      </c>
      <c r="AE75" s="40"/>
      <c r="AF75" s="40" t="s">
        <v>461</v>
      </c>
      <c r="AG75" s="530">
        <f t="shared" si="3"/>
        <v>0.7</v>
      </c>
      <c r="AH75" s="530"/>
      <c r="AI75" s="40" t="s">
        <v>461</v>
      </c>
      <c r="AJ75" s="530">
        <f>$AJ$5</f>
        <v>0.63</v>
      </c>
      <c r="AK75" s="530"/>
      <c r="AL75" s="414"/>
      <c r="AM75" s="414"/>
      <c r="AN75" s="437"/>
      <c r="AO75" s="52">
        <f>ROUND(ROUND(AB75*AG75,0)*AJ75,0)</f>
        <v>119</v>
      </c>
      <c r="AP75" s="29" t="s">
        <v>352</v>
      </c>
    </row>
    <row r="76" spans="1:42" ht="16.5" customHeight="1">
      <c r="A76" s="14">
        <v>72</v>
      </c>
      <c r="B76" s="15">
        <v>9602</v>
      </c>
      <c r="C76" s="50" t="s">
        <v>554</v>
      </c>
      <c r="D76" s="565"/>
      <c r="E76" s="441"/>
      <c r="F76" s="57"/>
      <c r="G76" s="11"/>
      <c r="H76" s="420"/>
      <c r="I76" s="400"/>
      <c r="J76" s="30"/>
      <c r="K76" s="283"/>
      <c r="L76" s="283"/>
      <c r="M76" s="283"/>
      <c r="N76" s="283"/>
      <c r="O76" s="283"/>
      <c r="P76" s="283"/>
      <c r="Q76" s="283"/>
      <c r="R76" s="284"/>
      <c r="S76" s="570" t="s">
        <v>555</v>
      </c>
      <c r="T76" s="571"/>
      <c r="U76" s="572"/>
      <c r="V76" s="364" t="s">
        <v>356</v>
      </c>
      <c r="W76" s="365"/>
      <c r="X76" s="365"/>
      <c r="Y76" s="365"/>
      <c r="Z76" s="365"/>
      <c r="AA76" s="365"/>
      <c r="AB76" s="527">
        <f>'認知通所介護'!AB76</f>
        <v>280</v>
      </c>
      <c r="AC76" s="527"/>
      <c r="AD76" s="38" t="s">
        <v>1249</v>
      </c>
      <c r="AE76" s="40"/>
      <c r="AF76" s="40" t="s">
        <v>461</v>
      </c>
      <c r="AG76" s="530">
        <f t="shared" si="3"/>
        <v>0.7</v>
      </c>
      <c r="AH76" s="530"/>
      <c r="AI76" s="40" t="s">
        <v>461</v>
      </c>
      <c r="AJ76" s="530">
        <f>$AJ$5</f>
        <v>0.63</v>
      </c>
      <c r="AK76" s="530"/>
      <c r="AL76" s="414"/>
      <c r="AM76" s="414"/>
      <c r="AN76" s="437"/>
      <c r="AO76" s="52">
        <f>ROUND(ROUND(AB76*AG76,0)*AJ76,0)</f>
        <v>123</v>
      </c>
      <c r="AP76" s="53"/>
    </row>
    <row r="77" spans="1:42" ht="16.5" customHeight="1">
      <c r="A77" s="14">
        <v>72</v>
      </c>
      <c r="B77" s="15">
        <v>9603</v>
      </c>
      <c r="C77" s="50" t="s">
        <v>556</v>
      </c>
      <c r="D77" s="565"/>
      <c r="E77" s="441"/>
      <c r="F77" s="57"/>
      <c r="G77" s="11"/>
      <c r="H77" s="420"/>
      <c r="I77" s="400"/>
      <c r="J77" s="30"/>
      <c r="K77" s="283"/>
      <c r="L77" s="283"/>
      <c r="M77" s="283"/>
      <c r="N77" s="283"/>
      <c r="O77" s="283"/>
      <c r="P77" s="283"/>
      <c r="Q77" s="283"/>
      <c r="R77" s="284"/>
      <c r="S77" s="570"/>
      <c r="T77" s="571"/>
      <c r="U77" s="572"/>
      <c r="V77" s="364" t="s">
        <v>358</v>
      </c>
      <c r="W77" s="365"/>
      <c r="X77" s="365"/>
      <c r="Y77" s="365"/>
      <c r="Z77" s="365"/>
      <c r="AA77" s="365"/>
      <c r="AB77" s="527">
        <f>'認知通所介護'!AB77</f>
        <v>289</v>
      </c>
      <c r="AC77" s="527"/>
      <c r="AD77" s="38" t="s">
        <v>1249</v>
      </c>
      <c r="AE77" s="40"/>
      <c r="AF77" s="40" t="s">
        <v>461</v>
      </c>
      <c r="AG77" s="530">
        <f t="shared" si="3"/>
        <v>0.7</v>
      </c>
      <c r="AH77" s="530"/>
      <c r="AI77" s="40" t="s">
        <v>461</v>
      </c>
      <c r="AJ77" s="530">
        <f>$AJ$5</f>
        <v>0.63</v>
      </c>
      <c r="AK77" s="530"/>
      <c r="AL77" s="414"/>
      <c r="AM77" s="414"/>
      <c r="AN77" s="437"/>
      <c r="AO77" s="52">
        <f>ROUND(ROUND(AB77*AG77,0)*AJ77,0)</f>
        <v>127</v>
      </c>
      <c r="AP77" s="53"/>
    </row>
    <row r="78" spans="1:42" ht="16.5" customHeight="1">
      <c r="A78" s="14">
        <v>72</v>
      </c>
      <c r="B78" s="15">
        <v>9604</v>
      </c>
      <c r="C78" s="50" t="s">
        <v>557</v>
      </c>
      <c r="D78" s="565"/>
      <c r="E78" s="441"/>
      <c r="F78" s="57"/>
      <c r="G78" s="11"/>
      <c r="H78" s="420"/>
      <c r="I78" s="400"/>
      <c r="J78" s="30"/>
      <c r="K78" s="283"/>
      <c r="L78" s="283"/>
      <c r="M78" s="283"/>
      <c r="N78" s="283"/>
      <c r="O78" s="283"/>
      <c r="P78" s="283"/>
      <c r="Q78" s="283"/>
      <c r="R78" s="284"/>
      <c r="S78" s="570"/>
      <c r="T78" s="571"/>
      <c r="U78" s="572"/>
      <c r="V78" s="364" t="s">
        <v>360</v>
      </c>
      <c r="W78" s="365"/>
      <c r="X78" s="365"/>
      <c r="Y78" s="365"/>
      <c r="Z78" s="365"/>
      <c r="AA78" s="365"/>
      <c r="AB78" s="527">
        <f>'認知通所介護'!AB78</f>
        <v>299</v>
      </c>
      <c r="AC78" s="527"/>
      <c r="AD78" s="38" t="s">
        <v>1249</v>
      </c>
      <c r="AE78" s="40"/>
      <c r="AF78" s="40" t="s">
        <v>461</v>
      </c>
      <c r="AG78" s="530">
        <f t="shared" si="3"/>
        <v>0.7</v>
      </c>
      <c r="AH78" s="530"/>
      <c r="AI78" s="40" t="s">
        <v>461</v>
      </c>
      <c r="AJ78" s="530">
        <f>$AJ$5</f>
        <v>0.63</v>
      </c>
      <c r="AK78" s="530"/>
      <c r="AL78" s="414"/>
      <c r="AM78" s="414"/>
      <c r="AN78" s="437"/>
      <c r="AO78" s="52">
        <f>ROUND(ROUND(AB78*AG78,0)*AJ78,0)</f>
        <v>132</v>
      </c>
      <c r="AP78" s="53"/>
    </row>
    <row r="79" spans="1:42" ht="16.5" customHeight="1">
      <c r="A79" s="14">
        <v>72</v>
      </c>
      <c r="B79" s="15">
        <v>9605</v>
      </c>
      <c r="C79" s="50" t="s">
        <v>558</v>
      </c>
      <c r="D79" s="565"/>
      <c r="E79" s="441"/>
      <c r="F79" s="44"/>
      <c r="G79" s="59"/>
      <c r="H79" s="439"/>
      <c r="I79" s="60"/>
      <c r="J79" s="32"/>
      <c r="K79" s="25"/>
      <c r="L79" s="25"/>
      <c r="M79" s="25"/>
      <c r="N79" s="25"/>
      <c r="O79" s="25"/>
      <c r="P79" s="25"/>
      <c r="Q79" s="25"/>
      <c r="R79" s="54"/>
      <c r="S79" s="570"/>
      <c r="T79" s="571"/>
      <c r="U79" s="572"/>
      <c r="V79" s="364" t="s">
        <v>362</v>
      </c>
      <c r="W79" s="365"/>
      <c r="X79" s="365"/>
      <c r="Y79" s="365"/>
      <c r="Z79" s="365"/>
      <c r="AA79" s="365"/>
      <c r="AB79" s="527">
        <f>'認知通所介護'!AB79</f>
        <v>309</v>
      </c>
      <c r="AC79" s="527"/>
      <c r="AD79" s="38" t="s">
        <v>1249</v>
      </c>
      <c r="AE79" s="40"/>
      <c r="AF79" s="40" t="s">
        <v>461</v>
      </c>
      <c r="AG79" s="530">
        <f t="shared" si="3"/>
        <v>0.7</v>
      </c>
      <c r="AH79" s="530"/>
      <c r="AI79" s="40" t="s">
        <v>461</v>
      </c>
      <c r="AJ79" s="530">
        <f>$AJ$5</f>
        <v>0.63</v>
      </c>
      <c r="AK79" s="530"/>
      <c r="AL79" s="414"/>
      <c r="AM79" s="414"/>
      <c r="AN79" s="437"/>
      <c r="AO79" s="52">
        <f>ROUND(ROUND(AB79*AG79,0)*AJ79,0)</f>
        <v>136</v>
      </c>
      <c r="AP79" s="53"/>
    </row>
    <row r="80" spans="1:42" ht="16.5" customHeight="1">
      <c r="A80" s="14">
        <v>72</v>
      </c>
      <c r="B80" s="15">
        <v>9611</v>
      </c>
      <c r="C80" s="50" t="s">
        <v>1306</v>
      </c>
      <c r="D80" s="565"/>
      <c r="E80" s="441"/>
      <c r="F80" s="303" t="s">
        <v>1773</v>
      </c>
      <c r="G80" s="283"/>
      <c r="H80" s="420"/>
      <c r="I80" s="283"/>
      <c r="J80" s="283"/>
      <c r="K80" s="283"/>
      <c r="L80" s="283"/>
      <c r="M80" s="283"/>
      <c r="N80" s="283"/>
      <c r="O80" s="283"/>
      <c r="P80" s="283"/>
      <c r="Q80" s="283"/>
      <c r="R80" s="284"/>
      <c r="S80" s="570"/>
      <c r="T80" s="571"/>
      <c r="U80" s="572"/>
      <c r="V80" s="364" t="s">
        <v>354</v>
      </c>
      <c r="W80" s="365"/>
      <c r="X80" s="365"/>
      <c r="Y80" s="365"/>
      <c r="Z80" s="365"/>
      <c r="AA80" s="365"/>
      <c r="AB80" s="527">
        <f>'認知通所介護'!AB80</f>
        <v>270</v>
      </c>
      <c r="AC80" s="527"/>
      <c r="AD80" s="307" t="s">
        <v>1249</v>
      </c>
      <c r="AE80" s="307"/>
      <c r="AF80" s="40" t="s">
        <v>461</v>
      </c>
      <c r="AG80" s="530">
        <f aca="true" t="shared" si="6" ref="AG80:AG109">$AG$5</f>
        <v>0.7</v>
      </c>
      <c r="AH80" s="530"/>
      <c r="AI80" s="313"/>
      <c r="AJ80" s="51"/>
      <c r="AK80" s="365"/>
      <c r="AL80" s="414"/>
      <c r="AM80" s="414"/>
      <c r="AN80" s="437"/>
      <c r="AO80" s="58">
        <f aca="true" t="shared" si="7" ref="AO80:AO93">ROUND(AB80*AG80,0)</f>
        <v>189</v>
      </c>
      <c r="AP80" s="53"/>
    </row>
    <row r="81" spans="1:42" ht="16.5" customHeight="1">
      <c r="A81" s="14">
        <v>72</v>
      </c>
      <c r="B81" s="15">
        <v>9612</v>
      </c>
      <c r="C81" s="50" t="s">
        <v>1307</v>
      </c>
      <c r="D81" s="565"/>
      <c r="E81" s="441"/>
      <c r="F81" s="303"/>
      <c r="G81" s="283"/>
      <c r="H81" s="420"/>
      <c r="I81" s="283"/>
      <c r="J81" s="283"/>
      <c r="K81" s="283"/>
      <c r="L81" s="283"/>
      <c r="M81" s="283"/>
      <c r="N81" s="283"/>
      <c r="O81" s="283"/>
      <c r="P81" s="283"/>
      <c r="Q81" s="283"/>
      <c r="R81" s="284"/>
      <c r="S81" s="570"/>
      <c r="T81" s="571"/>
      <c r="U81" s="572"/>
      <c r="V81" s="364" t="s">
        <v>356</v>
      </c>
      <c r="W81" s="365"/>
      <c r="X81" s="365"/>
      <c r="Y81" s="365"/>
      <c r="Z81" s="365"/>
      <c r="AA81" s="365"/>
      <c r="AB81" s="527">
        <f>'認知通所介護'!AB81</f>
        <v>280</v>
      </c>
      <c r="AC81" s="527"/>
      <c r="AD81" s="307" t="s">
        <v>1249</v>
      </c>
      <c r="AE81" s="307"/>
      <c r="AF81" s="40" t="s">
        <v>461</v>
      </c>
      <c r="AG81" s="530">
        <f t="shared" si="6"/>
        <v>0.7</v>
      </c>
      <c r="AH81" s="530"/>
      <c r="AI81" s="313"/>
      <c r="AJ81" s="51"/>
      <c r="AK81" s="365"/>
      <c r="AL81" s="414"/>
      <c r="AM81" s="414"/>
      <c r="AN81" s="437"/>
      <c r="AO81" s="58">
        <f t="shared" si="7"/>
        <v>196</v>
      </c>
      <c r="AP81" s="53"/>
    </row>
    <row r="82" spans="1:42" ht="16.5" customHeight="1">
      <c r="A82" s="14">
        <v>72</v>
      </c>
      <c r="B82" s="15">
        <v>9613</v>
      </c>
      <c r="C82" s="50" t="s">
        <v>1308</v>
      </c>
      <c r="D82" s="565"/>
      <c r="E82" s="441"/>
      <c r="F82" s="303"/>
      <c r="G82" s="283"/>
      <c r="H82" s="420"/>
      <c r="I82" s="283"/>
      <c r="J82" s="283"/>
      <c r="K82" s="283"/>
      <c r="L82" s="283"/>
      <c r="M82" s="283"/>
      <c r="N82" s="283"/>
      <c r="O82" s="283"/>
      <c r="P82" s="283"/>
      <c r="Q82" s="283"/>
      <c r="R82" s="284"/>
      <c r="S82" s="570"/>
      <c r="T82" s="571"/>
      <c r="U82" s="572"/>
      <c r="V82" s="364" t="s">
        <v>358</v>
      </c>
      <c r="W82" s="365"/>
      <c r="X82" s="365"/>
      <c r="Y82" s="365"/>
      <c r="Z82" s="365"/>
      <c r="AA82" s="365"/>
      <c r="AB82" s="527">
        <f>'認知通所介護'!AB82</f>
        <v>289</v>
      </c>
      <c r="AC82" s="527"/>
      <c r="AD82" s="307" t="s">
        <v>1249</v>
      </c>
      <c r="AE82" s="307"/>
      <c r="AF82" s="40" t="s">
        <v>461</v>
      </c>
      <c r="AG82" s="530">
        <f t="shared" si="6"/>
        <v>0.7</v>
      </c>
      <c r="AH82" s="530"/>
      <c r="AI82" s="313"/>
      <c r="AJ82" s="51"/>
      <c r="AK82" s="365"/>
      <c r="AL82" s="414"/>
      <c r="AM82" s="414"/>
      <c r="AN82" s="437"/>
      <c r="AO82" s="58">
        <f t="shared" si="7"/>
        <v>202</v>
      </c>
      <c r="AP82" s="53"/>
    </row>
    <row r="83" spans="1:42" ht="16.5" customHeight="1">
      <c r="A83" s="14">
        <v>72</v>
      </c>
      <c r="B83" s="15">
        <v>9614</v>
      </c>
      <c r="C83" s="50" t="s">
        <v>1309</v>
      </c>
      <c r="D83" s="565"/>
      <c r="E83" s="441"/>
      <c r="F83" s="303"/>
      <c r="G83" s="283"/>
      <c r="H83" s="420"/>
      <c r="I83" s="283"/>
      <c r="J83" s="283"/>
      <c r="K83" s="283"/>
      <c r="L83" s="283"/>
      <c r="M83" s="283"/>
      <c r="N83" s="283"/>
      <c r="O83" s="283"/>
      <c r="P83" s="283"/>
      <c r="Q83" s="283"/>
      <c r="R83" s="284"/>
      <c r="S83" s="570"/>
      <c r="T83" s="571"/>
      <c r="U83" s="572"/>
      <c r="V83" s="364" t="s">
        <v>360</v>
      </c>
      <c r="W83" s="365"/>
      <c r="X83" s="365"/>
      <c r="Y83" s="365"/>
      <c r="Z83" s="365"/>
      <c r="AA83" s="365"/>
      <c r="AB83" s="527">
        <f>'認知通所介護'!AB83</f>
        <v>299</v>
      </c>
      <c r="AC83" s="527"/>
      <c r="AD83" s="307" t="s">
        <v>1249</v>
      </c>
      <c r="AE83" s="307"/>
      <c r="AF83" s="40" t="s">
        <v>461</v>
      </c>
      <c r="AG83" s="530">
        <f t="shared" si="6"/>
        <v>0.7</v>
      </c>
      <c r="AH83" s="530"/>
      <c r="AI83" s="313"/>
      <c r="AJ83" s="51"/>
      <c r="AK83" s="365"/>
      <c r="AL83" s="414"/>
      <c r="AM83" s="414"/>
      <c r="AN83" s="437"/>
      <c r="AO83" s="58">
        <f t="shared" si="7"/>
        <v>209</v>
      </c>
      <c r="AP83" s="53"/>
    </row>
    <row r="84" spans="1:42" ht="16.5" customHeight="1">
      <c r="A84" s="14">
        <v>72</v>
      </c>
      <c r="B84" s="15">
        <v>9615</v>
      </c>
      <c r="C84" s="50" t="s">
        <v>1310</v>
      </c>
      <c r="D84" s="565"/>
      <c r="E84" s="441"/>
      <c r="F84" s="31"/>
      <c r="G84" s="25"/>
      <c r="H84" s="439"/>
      <c r="I84" s="25"/>
      <c r="J84" s="25"/>
      <c r="K84" s="25"/>
      <c r="L84" s="25"/>
      <c r="M84" s="25"/>
      <c r="N84" s="25"/>
      <c r="O84" s="25"/>
      <c r="P84" s="25"/>
      <c r="Q84" s="25"/>
      <c r="R84" s="54"/>
      <c r="S84" s="570"/>
      <c r="T84" s="571"/>
      <c r="U84" s="572"/>
      <c r="V84" s="364" t="s">
        <v>362</v>
      </c>
      <c r="W84" s="365"/>
      <c r="X84" s="365"/>
      <c r="Y84" s="365"/>
      <c r="Z84" s="365"/>
      <c r="AA84" s="365"/>
      <c r="AB84" s="527">
        <f>'認知通所介護'!AB84</f>
        <v>309</v>
      </c>
      <c r="AC84" s="527"/>
      <c r="AD84" s="307" t="s">
        <v>1249</v>
      </c>
      <c r="AE84" s="307"/>
      <c r="AF84" s="40" t="s">
        <v>461</v>
      </c>
      <c r="AG84" s="530">
        <f t="shared" si="6"/>
        <v>0.7</v>
      </c>
      <c r="AH84" s="530"/>
      <c r="AI84" s="313"/>
      <c r="AJ84" s="51"/>
      <c r="AK84" s="365"/>
      <c r="AL84" s="414"/>
      <c r="AM84" s="414"/>
      <c r="AN84" s="437"/>
      <c r="AO84" s="58">
        <f t="shared" si="7"/>
        <v>216</v>
      </c>
      <c r="AP84" s="53"/>
    </row>
    <row r="85" spans="1:42" ht="16.5" customHeight="1">
      <c r="A85" s="14">
        <v>72</v>
      </c>
      <c r="B85" s="15">
        <v>9621</v>
      </c>
      <c r="C85" s="50" t="s">
        <v>1311</v>
      </c>
      <c r="D85" s="565"/>
      <c r="E85" s="441"/>
      <c r="F85" s="303" t="s">
        <v>1774</v>
      </c>
      <c r="G85" s="283"/>
      <c r="H85" s="420"/>
      <c r="I85" s="283"/>
      <c r="J85" s="283"/>
      <c r="K85" s="283"/>
      <c r="L85" s="283"/>
      <c r="M85" s="283"/>
      <c r="N85" s="283"/>
      <c r="O85" s="283"/>
      <c r="P85" s="283"/>
      <c r="Q85" s="283"/>
      <c r="R85" s="284"/>
      <c r="S85" s="570"/>
      <c r="T85" s="571"/>
      <c r="U85" s="572"/>
      <c r="V85" s="364" t="s">
        <v>354</v>
      </c>
      <c r="W85" s="365"/>
      <c r="X85" s="365"/>
      <c r="Y85" s="365"/>
      <c r="Z85" s="365"/>
      <c r="AA85" s="365"/>
      <c r="AB85" s="527">
        <f>'認知通所介護'!AB85</f>
        <v>439</v>
      </c>
      <c r="AC85" s="527"/>
      <c r="AD85" s="307" t="s">
        <v>1249</v>
      </c>
      <c r="AE85" s="307"/>
      <c r="AF85" s="40" t="s">
        <v>461</v>
      </c>
      <c r="AG85" s="530">
        <f t="shared" si="6"/>
        <v>0.7</v>
      </c>
      <c r="AH85" s="530"/>
      <c r="AI85" s="313"/>
      <c r="AJ85" s="51"/>
      <c r="AK85" s="365"/>
      <c r="AL85" s="414"/>
      <c r="AM85" s="414"/>
      <c r="AN85" s="437"/>
      <c r="AO85" s="58">
        <f t="shared" si="7"/>
        <v>307</v>
      </c>
      <c r="AP85" s="53"/>
    </row>
    <row r="86" spans="1:42" ht="16.5" customHeight="1">
      <c r="A86" s="14">
        <v>72</v>
      </c>
      <c r="B86" s="15">
        <v>9622</v>
      </c>
      <c r="C86" s="50" t="s">
        <v>1312</v>
      </c>
      <c r="D86" s="565"/>
      <c r="E86" s="441"/>
      <c r="F86" s="303"/>
      <c r="G86" s="283"/>
      <c r="H86" s="420"/>
      <c r="I86" s="283"/>
      <c r="J86" s="283"/>
      <c r="K86" s="283"/>
      <c r="L86" s="283"/>
      <c r="M86" s="283"/>
      <c r="N86" s="283"/>
      <c r="O86" s="283"/>
      <c r="P86" s="283"/>
      <c r="Q86" s="283"/>
      <c r="R86" s="284"/>
      <c r="S86" s="570"/>
      <c r="T86" s="571"/>
      <c r="U86" s="572"/>
      <c r="V86" s="364" t="s">
        <v>356</v>
      </c>
      <c r="W86" s="365"/>
      <c r="X86" s="365"/>
      <c r="Y86" s="365"/>
      <c r="Z86" s="365"/>
      <c r="AA86" s="365"/>
      <c r="AB86" s="527">
        <f>'認知通所介護'!AB86</f>
        <v>454</v>
      </c>
      <c r="AC86" s="527"/>
      <c r="AD86" s="307" t="s">
        <v>1249</v>
      </c>
      <c r="AE86" s="307"/>
      <c r="AF86" s="40" t="s">
        <v>461</v>
      </c>
      <c r="AG86" s="530">
        <f t="shared" si="6"/>
        <v>0.7</v>
      </c>
      <c r="AH86" s="530"/>
      <c r="AI86" s="313"/>
      <c r="AJ86" s="51"/>
      <c r="AK86" s="365"/>
      <c r="AL86" s="414"/>
      <c r="AM86" s="414"/>
      <c r="AN86" s="437"/>
      <c r="AO86" s="58">
        <f t="shared" si="7"/>
        <v>318</v>
      </c>
      <c r="AP86" s="53"/>
    </row>
    <row r="87" spans="1:42" ht="16.5" customHeight="1">
      <c r="A87" s="14">
        <v>72</v>
      </c>
      <c r="B87" s="15">
        <v>9623</v>
      </c>
      <c r="C87" s="50" t="s">
        <v>1313</v>
      </c>
      <c r="D87" s="565"/>
      <c r="E87" s="441"/>
      <c r="F87" s="303"/>
      <c r="G87" s="283"/>
      <c r="H87" s="420"/>
      <c r="I87" s="283"/>
      <c r="J87" s="283"/>
      <c r="K87" s="283"/>
      <c r="L87" s="283"/>
      <c r="M87" s="283"/>
      <c r="N87" s="283"/>
      <c r="O87" s="283"/>
      <c r="P87" s="283"/>
      <c r="Q87" s="283"/>
      <c r="R87" s="284"/>
      <c r="S87" s="570"/>
      <c r="T87" s="571"/>
      <c r="U87" s="572"/>
      <c r="V87" s="364" t="s">
        <v>358</v>
      </c>
      <c r="W87" s="365"/>
      <c r="X87" s="365"/>
      <c r="Y87" s="365"/>
      <c r="Z87" s="365"/>
      <c r="AA87" s="365"/>
      <c r="AB87" s="527">
        <f>'認知通所介護'!AB87</f>
        <v>470</v>
      </c>
      <c r="AC87" s="527"/>
      <c r="AD87" s="307" t="s">
        <v>1249</v>
      </c>
      <c r="AE87" s="307"/>
      <c r="AF87" s="40" t="s">
        <v>461</v>
      </c>
      <c r="AG87" s="530">
        <f t="shared" si="6"/>
        <v>0.7</v>
      </c>
      <c r="AH87" s="530"/>
      <c r="AI87" s="313"/>
      <c r="AJ87" s="51"/>
      <c r="AK87" s="365"/>
      <c r="AL87" s="414"/>
      <c r="AM87" s="414"/>
      <c r="AN87" s="437"/>
      <c r="AO87" s="58">
        <f t="shared" si="7"/>
        <v>329</v>
      </c>
      <c r="AP87" s="53"/>
    </row>
    <row r="88" spans="1:42" ht="16.5" customHeight="1">
      <c r="A88" s="14">
        <v>72</v>
      </c>
      <c r="B88" s="15">
        <v>9624</v>
      </c>
      <c r="C88" s="50" t="s">
        <v>1314</v>
      </c>
      <c r="D88" s="565"/>
      <c r="E88" s="441"/>
      <c r="F88" s="303"/>
      <c r="G88" s="283"/>
      <c r="H88" s="420"/>
      <c r="I88" s="283"/>
      <c r="J88" s="283"/>
      <c r="K88" s="283"/>
      <c r="L88" s="283"/>
      <c r="M88" s="283"/>
      <c r="N88" s="283"/>
      <c r="O88" s="283"/>
      <c r="P88" s="283"/>
      <c r="Q88" s="283"/>
      <c r="R88" s="284"/>
      <c r="S88" s="570"/>
      <c r="T88" s="571"/>
      <c r="U88" s="572"/>
      <c r="V88" s="364" t="s">
        <v>360</v>
      </c>
      <c r="W88" s="365"/>
      <c r="X88" s="365"/>
      <c r="Y88" s="365"/>
      <c r="Z88" s="365"/>
      <c r="AA88" s="365"/>
      <c r="AB88" s="527">
        <f>'認知通所介護'!AB88</f>
        <v>486</v>
      </c>
      <c r="AC88" s="527"/>
      <c r="AD88" s="307" t="s">
        <v>1249</v>
      </c>
      <c r="AE88" s="307"/>
      <c r="AF88" s="40" t="s">
        <v>461</v>
      </c>
      <c r="AG88" s="530">
        <f t="shared" si="6"/>
        <v>0.7</v>
      </c>
      <c r="AH88" s="530"/>
      <c r="AI88" s="313"/>
      <c r="AJ88" s="51"/>
      <c r="AK88" s="365"/>
      <c r="AL88" s="414"/>
      <c r="AM88" s="414"/>
      <c r="AN88" s="437"/>
      <c r="AO88" s="58">
        <f t="shared" si="7"/>
        <v>340</v>
      </c>
      <c r="AP88" s="53"/>
    </row>
    <row r="89" spans="1:42" ht="16.5" customHeight="1">
      <c r="A89" s="14">
        <v>72</v>
      </c>
      <c r="B89" s="15">
        <v>9625</v>
      </c>
      <c r="C89" s="50" t="s">
        <v>1315</v>
      </c>
      <c r="D89" s="565"/>
      <c r="E89" s="441"/>
      <c r="F89" s="31"/>
      <c r="G89" s="25"/>
      <c r="H89" s="439"/>
      <c r="I89" s="25"/>
      <c r="J89" s="25"/>
      <c r="K89" s="25"/>
      <c r="L89" s="25"/>
      <c r="M89" s="25"/>
      <c r="N89" s="25"/>
      <c r="O89" s="25"/>
      <c r="P89" s="25"/>
      <c r="Q89" s="25"/>
      <c r="R89" s="54"/>
      <c r="S89" s="570"/>
      <c r="T89" s="571"/>
      <c r="U89" s="572"/>
      <c r="V89" s="364" t="s">
        <v>362</v>
      </c>
      <c r="W89" s="365"/>
      <c r="X89" s="365"/>
      <c r="Y89" s="365"/>
      <c r="Z89" s="365"/>
      <c r="AA89" s="365"/>
      <c r="AB89" s="527">
        <f>'認知通所介護'!AB89</f>
        <v>502</v>
      </c>
      <c r="AC89" s="527"/>
      <c r="AD89" s="307" t="s">
        <v>1249</v>
      </c>
      <c r="AE89" s="307"/>
      <c r="AF89" s="40" t="s">
        <v>461</v>
      </c>
      <c r="AG89" s="530">
        <f t="shared" si="6"/>
        <v>0.7</v>
      </c>
      <c r="AH89" s="530"/>
      <c r="AI89" s="313"/>
      <c r="AJ89" s="51"/>
      <c r="AK89" s="365"/>
      <c r="AL89" s="414"/>
      <c r="AM89" s="414"/>
      <c r="AN89" s="437"/>
      <c r="AO89" s="58">
        <f t="shared" si="7"/>
        <v>351</v>
      </c>
      <c r="AP89" s="53"/>
    </row>
    <row r="90" spans="1:42" ht="16.5" customHeight="1">
      <c r="A90" s="14">
        <v>72</v>
      </c>
      <c r="B90" s="15">
        <v>9631</v>
      </c>
      <c r="C90" s="50" t="s">
        <v>1316</v>
      </c>
      <c r="D90" s="565"/>
      <c r="E90" s="441"/>
      <c r="F90" s="303" t="s">
        <v>475</v>
      </c>
      <c r="G90" s="283"/>
      <c r="H90" s="11"/>
      <c r="I90" s="400"/>
      <c r="J90" s="30"/>
      <c r="K90" s="283"/>
      <c r="L90" s="283"/>
      <c r="M90" s="283"/>
      <c r="N90" s="283"/>
      <c r="O90" s="283"/>
      <c r="P90" s="283"/>
      <c r="Q90" s="283"/>
      <c r="R90" s="284"/>
      <c r="S90" s="570"/>
      <c r="T90" s="571"/>
      <c r="U90" s="572"/>
      <c r="V90" s="364" t="s">
        <v>354</v>
      </c>
      <c r="W90" s="365"/>
      <c r="X90" s="365"/>
      <c r="Y90" s="365"/>
      <c r="Z90" s="365"/>
      <c r="AA90" s="365"/>
      <c r="AB90" s="527">
        <f>'認知通所介護'!AB90</f>
        <v>506</v>
      </c>
      <c r="AC90" s="527"/>
      <c r="AD90" s="307" t="s">
        <v>1249</v>
      </c>
      <c r="AE90" s="307"/>
      <c r="AF90" s="40" t="s">
        <v>461</v>
      </c>
      <c r="AG90" s="530">
        <f t="shared" si="6"/>
        <v>0.7</v>
      </c>
      <c r="AH90" s="530"/>
      <c r="AI90" s="313"/>
      <c r="AJ90" s="51"/>
      <c r="AK90" s="365"/>
      <c r="AL90" s="414"/>
      <c r="AM90" s="414"/>
      <c r="AN90" s="437"/>
      <c r="AO90" s="58">
        <f t="shared" si="7"/>
        <v>354</v>
      </c>
      <c r="AP90" s="53"/>
    </row>
    <row r="91" spans="1:42" ht="16.5" customHeight="1">
      <c r="A91" s="14">
        <v>72</v>
      </c>
      <c r="B91" s="15">
        <v>9632</v>
      </c>
      <c r="C91" s="50" t="s">
        <v>1317</v>
      </c>
      <c r="D91" s="565"/>
      <c r="E91" s="441"/>
      <c r="F91" s="57"/>
      <c r="G91" s="283"/>
      <c r="H91" s="11"/>
      <c r="I91" s="400"/>
      <c r="J91" s="30"/>
      <c r="K91" s="283"/>
      <c r="L91" s="283"/>
      <c r="M91" s="283"/>
      <c r="N91" s="283"/>
      <c r="O91" s="283"/>
      <c r="P91" s="283"/>
      <c r="Q91" s="283"/>
      <c r="R91" s="284"/>
      <c r="S91" s="570"/>
      <c r="T91" s="571"/>
      <c r="U91" s="572"/>
      <c r="V91" s="364" t="s">
        <v>356</v>
      </c>
      <c r="W91" s="365"/>
      <c r="X91" s="365"/>
      <c r="Y91" s="365"/>
      <c r="Z91" s="365"/>
      <c r="AA91" s="365"/>
      <c r="AB91" s="527">
        <f>'認知通所介護'!AB91</f>
        <v>524</v>
      </c>
      <c r="AC91" s="527"/>
      <c r="AD91" s="307" t="s">
        <v>1249</v>
      </c>
      <c r="AE91" s="307"/>
      <c r="AF91" s="40" t="s">
        <v>461</v>
      </c>
      <c r="AG91" s="530">
        <f t="shared" si="6"/>
        <v>0.7</v>
      </c>
      <c r="AH91" s="530"/>
      <c r="AI91" s="313"/>
      <c r="AJ91" s="51"/>
      <c r="AK91" s="365"/>
      <c r="AL91" s="414"/>
      <c r="AM91" s="414"/>
      <c r="AN91" s="437"/>
      <c r="AO91" s="58">
        <f t="shared" si="7"/>
        <v>367</v>
      </c>
      <c r="AP91" s="53"/>
    </row>
    <row r="92" spans="1:42" ht="16.5" customHeight="1">
      <c r="A92" s="14">
        <v>72</v>
      </c>
      <c r="B92" s="15">
        <v>9633</v>
      </c>
      <c r="C92" s="50" t="s">
        <v>1318</v>
      </c>
      <c r="D92" s="565"/>
      <c r="E92" s="441"/>
      <c r="F92" s="57"/>
      <c r="G92" s="283"/>
      <c r="H92" s="11"/>
      <c r="I92" s="400"/>
      <c r="J92" s="30"/>
      <c r="K92" s="283"/>
      <c r="L92" s="283"/>
      <c r="M92" s="283"/>
      <c r="N92" s="283"/>
      <c r="O92" s="283"/>
      <c r="P92" s="283"/>
      <c r="Q92" s="283"/>
      <c r="R92" s="284"/>
      <c r="S92" s="570"/>
      <c r="T92" s="571"/>
      <c r="U92" s="572"/>
      <c r="V92" s="364" t="s">
        <v>358</v>
      </c>
      <c r="W92" s="365"/>
      <c r="X92" s="365"/>
      <c r="Y92" s="365"/>
      <c r="Z92" s="365"/>
      <c r="AA92" s="365"/>
      <c r="AB92" s="527">
        <f>'認知通所介護'!AB92</f>
        <v>542</v>
      </c>
      <c r="AC92" s="527"/>
      <c r="AD92" s="307" t="s">
        <v>1249</v>
      </c>
      <c r="AE92" s="307"/>
      <c r="AF92" s="40" t="s">
        <v>461</v>
      </c>
      <c r="AG92" s="530">
        <f t="shared" si="6"/>
        <v>0.7</v>
      </c>
      <c r="AH92" s="530"/>
      <c r="AI92" s="313"/>
      <c r="AJ92" s="51"/>
      <c r="AK92" s="365"/>
      <c r="AL92" s="414"/>
      <c r="AM92" s="414"/>
      <c r="AN92" s="437"/>
      <c r="AO92" s="58">
        <f>ROUND(AB92*AG92,0)</f>
        <v>379</v>
      </c>
      <c r="AP92" s="53"/>
    </row>
    <row r="93" spans="1:42" ht="16.5" customHeight="1">
      <c r="A93" s="14">
        <v>72</v>
      </c>
      <c r="B93" s="15">
        <v>9634</v>
      </c>
      <c r="C93" s="50" t="s">
        <v>1321</v>
      </c>
      <c r="D93" s="565"/>
      <c r="E93" s="441"/>
      <c r="F93" s="57"/>
      <c r="G93" s="283"/>
      <c r="H93" s="11"/>
      <c r="I93" s="400"/>
      <c r="J93" s="30"/>
      <c r="K93" s="283"/>
      <c r="L93" s="283"/>
      <c r="M93" s="283"/>
      <c r="N93" s="283"/>
      <c r="O93" s="283"/>
      <c r="P93" s="283"/>
      <c r="Q93" s="283"/>
      <c r="R93" s="284"/>
      <c r="S93" s="570"/>
      <c r="T93" s="571"/>
      <c r="U93" s="572"/>
      <c r="V93" s="364" t="s">
        <v>360</v>
      </c>
      <c r="W93" s="365"/>
      <c r="X93" s="365"/>
      <c r="Y93" s="365"/>
      <c r="Z93" s="365"/>
      <c r="AA93" s="365"/>
      <c r="AB93" s="527">
        <f>'認知通所介護'!AB93</f>
        <v>560</v>
      </c>
      <c r="AC93" s="527"/>
      <c r="AD93" s="307" t="s">
        <v>1249</v>
      </c>
      <c r="AE93" s="307"/>
      <c r="AF93" s="40" t="s">
        <v>461</v>
      </c>
      <c r="AG93" s="530">
        <f t="shared" si="6"/>
        <v>0.7</v>
      </c>
      <c r="AH93" s="530"/>
      <c r="AI93" s="313"/>
      <c r="AJ93" s="51"/>
      <c r="AK93" s="365"/>
      <c r="AL93" s="414"/>
      <c r="AM93" s="414"/>
      <c r="AN93" s="437"/>
      <c r="AO93" s="58">
        <f t="shared" si="7"/>
        <v>392</v>
      </c>
      <c r="AP93" s="53"/>
    </row>
    <row r="94" spans="1:42" ht="16.5" customHeight="1">
      <c r="A94" s="14">
        <v>72</v>
      </c>
      <c r="B94" s="15">
        <v>9635</v>
      </c>
      <c r="C94" s="50" t="s">
        <v>1322</v>
      </c>
      <c r="D94" s="565"/>
      <c r="E94" s="441"/>
      <c r="F94" s="44"/>
      <c r="G94" s="25"/>
      <c r="H94" s="59"/>
      <c r="I94" s="60"/>
      <c r="J94" s="32"/>
      <c r="K94" s="25"/>
      <c r="L94" s="25"/>
      <c r="M94" s="25"/>
      <c r="N94" s="25"/>
      <c r="O94" s="25"/>
      <c r="P94" s="25"/>
      <c r="Q94" s="25"/>
      <c r="R94" s="54"/>
      <c r="S94" s="73"/>
      <c r="T94" s="74"/>
      <c r="U94" s="75"/>
      <c r="V94" s="364" t="s">
        <v>362</v>
      </c>
      <c r="W94" s="365"/>
      <c r="X94" s="365"/>
      <c r="Y94" s="365"/>
      <c r="Z94" s="365"/>
      <c r="AA94" s="365"/>
      <c r="AB94" s="527">
        <f>'認知通所介護'!AB94</f>
        <v>579</v>
      </c>
      <c r="AC94" s="527"/>
      <c r="AD94" s="307" t="s">
        <v>1249</v>
      </c>
      <c r="AE94" s="307"/>
      <c r="AF94" s="40" t="s">
        <v>461</v>
      </c>
      <c r="AG94" s="530">
        <f t="shared" si="6"/>
        <v>0.7</v>
      </c>
      <c r="AH94" s="530"/>
      <c r="AI94" s="313"/>
      <c r="AJ94" s="51"/>
      <c r="AK94" s="365"/>
      <c r="AL94" s="414"/>
      <c r="AM94" s="414"/>
      <c r="AN94" s="437"/>
      <c r="AO94" s="58">
        <f>ROUND(AB94*AG94,0)</f>
        <v>405</v>
      </c>
      <c r="AP94" s="53"/>
    </row>
    <row r="95" spans="1:42" ht="16.5" customHeight="1">
      <c r="A95" s="14">
        <v>72</v>
      </c>
      <c r="B95" s="15">
        <v>9641</v>
      </c>
      <c r="C95" s="50" t="s">
        <v>1323</v>
      </c>
      <c r="D95" s="565"/>
      <c r="E95" s="441"/>
      <c r="F95" s="57" t="s">
        <v>2048</v>
      </c>
      <c r="G95" s="420"/>
      <c r="H95" s="283"/>
      <c r="I95" s="400"/>
      <c r="J95" s="401"/>
      <c r="K95" s="283" t="s">
        <v>1158</v>
      </c>
      <c r="L95" s="420"/>
      <c r="M95" s="10"/>
      <c r="N95" s="283"/>
      <c r="O95" s="283"/>
      <c r="P95" s="283"/>
      <c r="Q95" s="283"/>
      <c r="R95" s="283"/>
      <c r="S95" s="73"/>
      <c r="T95" s="74"/>
      <c r="U95" s="75"/>
      <c r="V95" s="364" t="s">
        <v>354</v>
      </c>
      <c r="W95" s="365"/>
      <c r="X95" s="365"/>
      <c r="Y95" s="365"/>
      <c r="Z95" s="365"/>
      <c r="AA95" s="365"/>
      <c r="AB95" s="527">
        <f>'認知通所介護'!AB95</f>
        <v>506</v>
      </c>
      <c r="AC95" s="527"/>
      <c r="AD95" s="307" t="s">
        <v>883</v>
      </c>
      <c r="AE95" s="414"/>
      <c r="AF95" s="40" t="s">
        <v>492</v>
      </c>
      <c r="AG95" s="530">
        <f t="shared" si="6"/>
        <v>0.7</v>
      </c>
      <c r="AH95" s="530"/>
      <c r="AI95" s="414" t="s">
        <v>462</v>
      </c>
      <c r="AJ95" s="529">
        <f>$AJ$25</f>
        <v>50</v>
      </c>
      <c r="AK95" s="529"/>
      <c r="AL95" s="365" t="s">
        <v>883</v>
      </c>
      <c r="AM95" s="414"/>
      <c r="AN95" s="437"/>
      <c r="AO95" s="58">
        <f aca="true" t="shared" si="8" ref="AO95:AO104">ROUND(ROUND(AB95*AG95,0)+AJ95,0)</f>
        <v>404</v>
      </c>
      <c r="AP95" s="53"/>
    </row>
    <row r="96" spans="1:42" ht="16.5" customHeight="1">
      <c r="A96" s="14">
        <v>72</v>
      </c>
      <c r="B96" s="15">
        <v>9642</v>
      </c>
      <c r="C96" s="50" t="s">
        <v>1324</v>
      </c>
      <c r="D96" s="565"/>
      <c r="E96" s="441"/>
      <c r="F96" s="303" t="s">
        <v>463</v>
      </c>
      <c r="G96" s="420"/>
      <c r="H96" s="283"/>
      <c r="I96" s="400"/>
      <c r="J96" s="401"/>
      <c r="K96" s="28" t="s">
        <v>493</v>
      </c>
      <c r="L96" s="420"/>
      <c r="M96" s="10"/>
      <c r="N96" s="283"/>
      <c r="O96" s="283"/>
      <c r="P96" s="283"/>
      <c r="Q96" s="283"/>
      <c r="R96" s="283"/>
      <c r="S96" s="73"/>
      <c r="T96" s="74"/>
      <c r="U96" s="75"/>
      <c r="V96" s="364" t="s">
        <v>356</v>
      </c>
      <c r="W96" s="365"/>
      <c r="X96" s="365"/>
      <c r="Y96" s="365"/>
      <c r="Z96" s="365"/>
      <c r="AA96" s="365"/>
      <c r="AB96" s="527">
        <f>'認知通所介護'!AB96</f>
        <v>524</v>
      </c>
      <c r="AC96" s="527"/>
      <c r="AD96" s="307" t="s">
        <v>883</v>
      </c>
      <c r="AE96" s="414"/>
      <c r="AF96" s="40" t="s">
        <v>492</v>
      </c>
      <c r="AG96" s="530">
        <f t="shared" si="6"/>
        <v>0.7</v>
      </c>
      <c r="AH96" s="530"/>
      <c r="AI96" s="414" t="s">
        <v>462</v>
      </c>
      <c r="AJ96" s="529">
        <f>$AJ$25</f>
        <v>50</v>
      </c>
      <c r="AK96" s="529"/>
      <c r="AL96" s="365" t="s">
        <v>883</v>
      </c>
      <c r="AM96" s="414"/>
      <c r="AN96" s="437"/>
      <c r="AO96" s="58">
        <f t="shared" si="8"/>
        <v>417</v>
      </c>
      <c r="AP96" s="53"/>
    </row>
    <row r="97" spans="1:42" ht="16.5" customHeight="1">
      <c r="A97" s="14">
        <v>72</v>
      </c>
      <c r="B97" s="15">
        <v>9643</v>
      </c>
      <c r="C97" s="50" t="s">
        <v>1325</v>
      </c>
      <c r="D97" s="565"/>
      <c r="E97" s="441"/>
      <c r="F97" s="57" t="s">
        <v>464</v>
      </c>
      <c r="G97" s="420"/>
      <c r="H97" s="283"/>
      <c r="I97" s="400"/>
      <c r="J97" s="401"/>
      <c r="K97" s="419"/>
      <c r="L97" s="420"/>
      <c r="M97" s="10"/>
      <c r="N97" s="283"/>
      <c r="O97" s="283"/>
      <c r="P97" s="283"/>
      <c r="Q97" s="283"/>
      <c r="R97" s="283"/>
      <c r="S97" s="73"/>
      <c r="T97" s="74"/>
      <c r="U97" s="75"/>
      <c r="V97" s="364" t="s">
        <v>358</v>
      </c>
      <c r="W97" s="365"/>
      <c r="X97" s="365"/>
      <c r="Y97" s="365"/>
      <c r="Z97" s="365"/>
      <c r="AA97" s="365"/>
      <c r="AB97" s="527">
        <f>'認知通所介護'!AB97</f>
        <v>542</v>
      </c>
      <c r="AC97" s="527"/>
      <c r="AD97" s="307" t="s">
        <v>883</v>
      </c>
      <c r="AE97" s="414"/>
      <c r="AF97" s="40" t="s">
        <v>492</v>
      </c>
      <c r="AG97" s="530">
        <f t="shared" si="6"/>
        <v>0.7</v>
      </c>
      <c r="AH97" s="530"/>
      <c r="AI97" s="414" t="s">
        <v>462</v>
      </c>
      <c r="AJ97" s="529">
        <f>$AJ$25</f>
        <v>50</v>
      </c>
      <c r="AK97" s="529"/>
      <c r="AL97" s="365" t="s">
        <v>883</v>
      </c>
      <c r="AM97" s="414"/>
      <c r="AN97" s="437"/>
      <c r="AO97" s="58">
        <f t="shared" si="8"/>
        <v>429</v>
      </c>
      <c r="AP97" s="53"/>
    </row>
    <row r="98" spans="1:42" ht="16.5" customHeight="1">
      <c r="A98" s="14">
        <v>72</v>
      </c>
      <c r="B98" s="15">
        <v>9644</v>
      </c>
      <c r="C98" s="50" t="s">
        <v>1326</v>
      </c>
      <c r="D98" s="565"/>
      <c r="E98" s="441"/>
      <c r="F98" s="57"/>
      <c r="G98" s="420"/>
      <c r="H98" s="283"/>
      <c r="I98" s="400"/>
      <c r="J98" s="401"/>
      <c r="K98" s="419"/>
      <c r="L98" s="420"/>
      <c r="M98" s="10"/>
      <c r="N98" s="283"/>
      <c r="O98" s="283"/>
      <c r="P98" s="283"/>
      <c r="Q98" s="283"/>
      <c r="R98" s="283"/>
      <c r="S98" s="73"/>
      <c r="T98" s="74"/>
      <c r="U98" s="75"/>
      <c r="V98" s="364" t="s">
        <v>360</v>
      </c>
      <c r="W98" s="365"/>
      <c r="X98" s="365"/>
      <c r="Y98" s="365"/>
      <c r="Z98" s="365"/>
      <c r="AA98" s="365"/>
      <c r="AB98" s="527">
        <f>'認知通所介護'!AB98</f>
        <v>560</v>
      </c>
      <c r="AC98" s="527"/>
      <c r="AD98" s="307" t="s">
        <v>883</v>
      </c>
      <c r="AE98" s="414"/>
      <c r="AF98" s="40" t="s">
        <v>492</v>
      </c>
      <c r="AG98" s="530">
        <f t="shared" si="6"/>
        <v>0.7</v>
      </c>
      <c r="AH98" s="530"/>
      <c r="AI98" s="414" t="s">
        <v>462</v>
      </c>
      <c r="AJ98" s="529">
        <f>$AJ$25</f>
        <v>50</v>
      </c>
      <c r="AK98" s="529"/>
      <c r="AL98" s="365" t="s">
        <v>883</v>
      </c>
      <c r="AM98" s="414"/>
      <c r="AN98" s="437"/>
      <c r="AO98" s="58">
        <f t="shared" si="8"/>
        <v>442</v>
      </c>
      <c r="AP98" s="53"/>
    </row>
    <row r="99" spans="1:42" ht="16.5" customHeight="1">
      <c r="A99" s="14">
        <v>72</v>
      </c>
      <c r="B99" s="15">
        <v>9645</v>
      </c>
      <c r="C99" s="50" t="s">
        <v>1327</v>
      </c>
      <c r="D99" s="565"/>
      <c r="E99" s="441"/>
      <c r="F99" s="57"/>
      <c r="G99" s="420"/>
      <c r="H99" s="283"/>
      <c r="I99" s="400"/>
      <c r="J99" s="401"/>
      <c r="K99" s="413"/>
      <c r="L99" s="439"/>
      <c r="M99" s="305"/>
      <c r="N99" s="25"/>
      <c r="O99" s="25"/>
      <c r="P99" s="25"/>
      <c r="Q99" s="25"/>
      <c r="R99" s="25"/>
      <c r="S99" s="73"/>
      <c r="T99" s="74"/>
      <c r="U99" s="75"/>
      <c r="V99" s="364" t="s">
        <v>362</v>
      </c>
      <c r="W99" s="365"/>
      <c r="X99" s="365"/>
      <c r="Y99" s="365"/>
      <c r="Z99" s="365"/>
      <c r="AA99" s="365"/>
      <c r="AB99" s="527">
        <f>'認知通所介護'!AB99</f>
        <v>579</v>
      </c>
      <c r="AC99" s="527"/>
      <c r="AD99" s="307" t="s">
        <v>883</v>
      </c>
      <c r="AE99" s="414"/>
      <c r="AF99" s="40" t="s">
        <v>492</v>
      </c>
      <c r="AG99" s="530">
        <f t="shared" si="6"/>
        <v>0.7</v>
      </c>
      <c r="AH99" s="530"/>
      <c r="AI99" s="414" t="s">
        <v>462</v>
      </c>
      <c r="AJ99" s="529">
        <f>$AJ$25</f>
        <v>50</v>
      </c>
      <c r="AK99" s="529"/>
      <c r="AL99" s="365" t="s">
        <v>883</v>
      </c>
      <c r="AM99" s="414"/>
      <c r="AN99" s="437"/>
      <c r="AO99" s="58">
        <f t="shared" si="8"/>
        <v>455</v>
      </c>
      <c r="AP99" s="53"/>
    </row>
    <row r="100" spans="1:42" ht="16.5" customHeight="1">
      <c r="A100" s="14">
        <v>72</v>
      </c>
      <c r="B100" s="15">
        <v>9651</v>
      </c>
      <c r="C100" s="50" t="s">
        <v>1328</v>
      </c>
      <c r="D100" s="565"/>
      <c r="E100" s="441"/>
      <c r="F100" s="57"/>
      <c r="G100" s="283"/>
      <c r="H100" s="11"/>
      <c r="I100" s="400"/>
      <c r="J100" s="30"/>
      <c r="K100" s="57" t="s">
        <v>1778</v>
      </c>
      <c r="L100" s="420"/>
      <c r="M100" s="10"/>
      <c r="N100" s="283"/>
      <c r="O100" s="283"/>
      <c r="P100" s="283"/>
      <c r="Q100" s="283"/>
      <c r="R100" s="284"/>
      <c r="S100" s="73"/>
      <c r="T100" s="74"/>
      <c r="U100" s="75"/>
      <c r="V100" s="364" t="s">
        <v>354</v>
      </c>
      <c r="W100" s="25"/>
      <c r="X100" s="25"/>
      <c r="Y100" s="25"/>
      <c r="Z100" s="25"/>
      <c r="AA100" s="25"/>
      <c r="AB100" s="527">
        <f>'認知通所介護'!AB100</f>
        <v>506</v>
      </c>
      <c r="AC100" s="527"/>
      <c r="AD100" s="307" t="s">
        <v>883</v>
      </c>
      <c r="AE100" s="414"/>
      <c r="AF100" s="40" t="s">
        <v>492</v>
      </c>
      <c r="AG100" s="530">
        <f t="shared" si="6"/>
        <v>0.7</v>
      </c>
      <c r="AH100" s="530"/>
      <c r="AI100" s="414" t="s">
        <v>462</v>
      </c>
      <c r="AJ100" s="529">
        <f>$AJ$30</f>
        <v>100</v>
      </c>
      <c r="AK100" s="529"/>
      <c r="AL100" s="365" t="s">
        <v>883</v>
      </c>
      <c r="AM100" s="414"/>
      <c r="AN100" s="437"/>
      <c r="AO100" s="58">
        <f t="shared" si="8"/>
        <v>454</v>
      </c>
      <c r="AP100" s="53"/>
    </row>
    <row r="101" spans="1:42" ht="16.5" customHeight="1">
      <c r="A101" s="14">
        <v>72</v>
      </c>
      <c r="B101" s="15">
        <v>9652</v>
      </c>
      <c r="C101" s="50" t="s">
        <v>1329</v>
      </c>
      <c r="D101" s="565"/>
      <c r="E101" s="441"/>
      <c r="F101" s="57"/>
      <c r="G101" s="283"/>
      <c r="H101" s="11"/>
      <c r="I101" s="400"/>
      <c r="J101" s="30"/>
      <c r="K101" s="28" t="s">
        <v>494</v>
      </c>
      <c r="L101" s="420"/>
      <c r="M101" s="10"/>
      <c r="N101" s="283"/>
      <c r="O101" s="283"/>
      <c r="P101" s="283"/>
      <c r="Q101" s="283"/>
      <c r="R101" s="284"/>
      <c r="S101" s="73"/>
      <c r="T101" s="74"/>
      <c r="U101" s="75"/>
      <c r="V101" s="364" t="s">
        <v>356</v>
      </c>
      <c r="W101" s="25"/>
      <c r="X101" s="25"/>
      <c r="Y101" s="25"/>
      <c r="Z101" s="25"/>
      <c r="AA101" s="25"/>
      <c r="AB101" s="527">
        <f>'認知通所介護'!AB101</f>
        <v>524</v>
      </c>
      <c r="AC101" s="527"/>
      <c r="AD101" s="307" t="s">
        <v>883</v>
      </c>
      <c r="AE101" s="414"/>
      <c r="AF101" s="40" t="s">
        <v>492</v>
      </c>
      <c r="AG101" s="530">
        <f t="shared" si="6"/>
        <v>0.7</v>
      </c>
      <c r="AH101" s="530"/>
      <c r="AI101" s="414" t="s">
        <v>462</v>
      </c>
      <c r="AJ101" s="529">
        <f>$AJ$30</f>
        <v>100</v>
      </c>
      <c r="AK101" s="529"/>
      <c r="AL101" s="365" t="s">
        <v>883</v>
      </c>
      <c r="AM101" s="414"/>
      <c r="AN101" s="437"/>
      <c r="AO101" s="58">
        <f t="shared" si="8"/>
        <v>467</v>
      </c>
      <c r="AP101" s="53"/>
    </row>
    <row r="102" spans="1:42" ht="16.5" customHeight="1">
      <c r="A102" s="14">
        <v>72</v>
      </c>
      <c r="B102" s="15">
        <v>9653</v>
      </c>
      <c r="C102" s="50" t="s">
        <v>1330</v>
      </c>
      <c r="D102" s="565"/>
      <c r="E102" s="441"/>
      <c r="F102" s="57"/>
      <c r="G102" s="283"/>
      <c r="H102" s="11"/>
      <c r="I102" s="400"/>
      <c r="J102" s="30"/>
      <c r="K102" s="419"/>
      <c r="L102" s="420"/>
      <c r="M102" s="10"/>
      <c r="N102" s="283"/>
      <c r="O102" s="283"/>
      <c r="P102" s="283"/>
      <c r="Q102" s="283"/>
      <c r="R102" s="284"/>
      <c r="S102" s="73"/>
      <c r="T102" s="74"/>
      <c r="U102" s="75"/>
      <c r="V102" s="364" t="s">
        <v>358</v>
      </c>
      <c r="W102" s="25"/>
      <c r="X102" s="25"/>
      <c r="Y102" s="25"/>
      <c r="Z102" s="25"/>
      <c r="AA102" s="25"/>
      <c r="AB102" s="527">
        <f>'認知通所介護'!AB102</f>
        <v>542</v>
      </c>
      <c r="AC102" s="527"/>
      <c r="AD102" s="307" t="s">
        <v>883</v>
      </c>
      <c r="AE102" s="414"/>
      <c r="AF102" s="40" t="s">
        <v>492</v>
      </c>
      <c r="AG102" s="530">
        <f t="shared" si="6"/>
        <v>0.7</v>
      </c>
      <c r="AH102" s="530"/>
      <c r="AI102" s="414" t="s">
        <v>462</v>
      </c>
      <c r="AJ102" s="529">
        <f>$AJ$30</f>
        <v>100</v>
      </c>
      <c r="AK102" s="529"/>
      <c r="AL102" s="365" t="s">
        <v>883</v>
      </c>
      <c r="AM102" s="414"/>
      <c r="AN102" s="437"/>
      <c r="AO102" s="58">
        <f t="shared" si="8"/>
        <v>479</v>
      </c>
      <c r="AP102" s="53"/>
    </row>
    <row r="103" spans="1:42" ht="16.5" customHeight="1">
      <c r="A103" s="14">
        <v>72</v>
      </c>
      <c r="B103" s="15">
        <v>9654</v>
      </c>
      <c r="C103" s="50" t="s">
        <v>1331</v>
      </c>
      <c r="D103" s="565"/>
      <c r="E103" s="441"/>
      <c r="F103" s="57"/>
      <c r="G103" s="283"/>
      <c r="H103" s="11"/>
      <c r="I103" s="400"/>
      <c r="J103" s="30"/>
      <c r="K103" s="419"/>
      <c r="L103" s="420"/>
      <c r="M103" s="10"/>
      <c r="N103" s="283"/>
      <c r="O103" s="283"/>
      <c r="P103" s="283"/>
      <c r="Q103" s="283"/>
      <c r="R103" s="284"/>
      <c r="S103" s="73"/>
      <c r="T103" s="74"/>
      <c r="U103" s="75"/>
      <c r="V103" s="364" t="s">
        <v>360</v>
      </c>
      <c r="W103" s="25"/>
      <c r="X103" s="25"/>
      <c r="Y103" s="25"/>
      <c r="Z103" s="25"/>
      <c r="AA103" s="25"/>
      <c r="AB103" s="527">
        <f>'認知通所介護'!AB103</f>
        <v>560</v>
      </c>
      <c r="AC103" s="527"/>
      <c r="AD103" s="307" t="s">
        <v>883</v>
      </c>
      <c r="AE103" s="414"/>
      <c r="AF103" s="40" t="s">
        <v>492</v>
      </c>
      <c r="AG103" s="530">
        <f t="shared" si="6"/>
        <v>0.7</v>
      </c>
      <c r="AH103" s="530"/>
      <c r="AI103" s="414" t="s">
        <v>462</v>
      </c>
      <c r="AJ103" s="529">
        <f>$AJ$30</f>
        <v>100</v>
      </c>
      <c r="AK103" s="529"/>
      <c r="AL103" s="365" t="s">
        <v>883</v>
      </c>
      <c r="AM103" s="414"/>
      <c r="AN103" s="437"/>
      <c r="AO103" s="58">
        <f t="shared" si="8"/>
        <v>492</v>
      </c>
      <c r="AP103" s="53"/>
    </row>
    <row r="104" spans="1:42" ht="16.5" customHeight="1">
      <c r="A104" s="14">
        <v>72</v>
      </c>
      <c r="B104" s="15">
        <v>9655</v>
      </c>
      <c r="C104" s="50" t="s">
        <v>1332</v>
      </c>
      <c r="D104" s="566"/>
      <c r="E104" s="441"/>
      <c r="F104" s="57"/>
      <c r="G104" s="283"/>
      <c r="H104" s="11"/>
      <c r="I104" s="400"/>
      <c r="J104" s="401"/>
      <c r="K104" s="413"/>
      <c r="L104" s="439"/>
      <c r="M104" s="305"/>
      <c r="N104" s="25"/>
      <c r="O104" s="25"/>
      <c r="P104" s="25"/>
      <c r="Q104" s="25"/>
      <c r="R104" s="54"/>
      <c r="S104" s="73"/>
      <c r="T104" s="74"/>
      <c r="U104" s="75"/>
      <c r="V104" s="364" t="s">
        <v>362</v>
      </c>
      <c r="W104" s="25"/>
      <c r="X104" s="25"/>
      <c r="Y104" s="25"/>
      <c r="Z104" s="25"/>
      <c r="AA104" s="25"/>
      <c r="AB104" s="527">
        <f>'認知通所介護'!AB104</f>
        <v>579</v>
      </c>
      <c r="AC104" s="527"/>
      <c r="AD104" s="307" t="s">
        <v>883</v>
      </c>
      <c r="AE104" s="414"/>
      <c r="AF104" s="40" t="s">
        <v>492</v>
      </c>
      <c r="AG104" s="530">
        <f t="shared" si="6"/>
        <v>0.7</v>
      </c>
      <c r="AH104" s="530"/>
      <c r="AI104" s="414" t="s">
        <v>462</v>
      </c>
      <c r="AJ104" s="529">
        <f>$AJ$30</f>
        <v>100</v>
      </c>
      <c r="AK104" s="529"/>
      <c r="AL104" s="365" t="s">
        <v>883</v>
      </c>
      <c r="AM104" s="414"/>
      <c r="AN104" s="437"/>
      <c r="AO104" s="58">
        <f t="shared" si="8"/>
        <v>505</v>
      </c>
      <c r="AP104" s="53"/>
    </row>
    <row r="105" spans="1:42" ht="16.5" customHeight="1">
      <c r="A105" s="14">
        <v>72</v>
      </c>
      <c r="B105" s="15">
        <v>9661</v>
      </c>
      <c r="C105" s="16" t="s">
        <v>559</v>
      </c>
      <c r="D105" s="371"/>
      <c r="E105" s="441"/>
      <c r="F105" s="57"/>
      <c r="G105" s="283"/>
      <c r="H105" s="11"/>
      <c r="I105" s="400"/>
      <c r="J105" s="30"/>
      <c r="K105" s="57" t="s">
        <v>1779</v>
      </c>
      <c r="L105" s="420"/>
      <c r="M105" s="10"/>
      <c r="N105" s="283"/>
      <c r="O105" s="283"/>
      <c r="P105" s="283"/>
      <c r="Q105" s="283"/>
      <c r="R105" s="284"/>
      <c r="S105" s="73"/>
      <c r="T105" s="74"/>
      <c r="U105" s="75"/>
      <c r="V105" s="364" t="s">
        <v>354</v>
      </c>
      <c r="W105" s="25"/>
      <c r="X105" s="25"/>
      <c r="Y105" s="25"/>
      <c r="Z105" s="25"/>
      <c r="AA105" s="25"/>
      <c r="AB105" s="527">
        <f>'認知通所介護'!AB105</f>
        <v>506</v>
      </c>
      <c r="AC105" s="527"/>
      <c r="AD105" s="307" t="s">
        <v>883</v>
      </c>
      <c r="AE105" s="414"/>
      <c r="AF105" s="40" t="s">
        <v>492</v>
      </c>
      <c r="AG105" s="530">
        <f t="shared" si="6"/>
        <v>0.7</v>
      </c>
      <c r="AH105" s="530"/>
      <c r="AI105" s="414" t="s">
        <v>462</v>
      </c>
      <c r="AJ105" s="529">
        <f>$AJ$35</f>
        <v>150</v>
      </c>
      <c r="AK105" s="529"/>
      <c r="AL105" s="365" t="s">
        <v>883</v>
      </c>
      <c r="AM105" s="414"/>
      <c r="AN105" s="437"/>
      <c r="AO105" s="58">
        <f>ROUND(ROUND(AB105*AG105,0)+AJ105,0)</f>
        <v>504</v>
      </c>
      <c r="AP105" s="53"/>
    </row>
    <row r="106" spans="1:42" ht="16.5" customHeight="1">
      <c r="A106" s="14">
        <v>72</v>
      </c>
      <c r="B106" s="15">
        <v>9662</v>
      </c>
      <c r="C106" s="16" t="s">
        <v>560</v>
      </c>
      <c r="D106" s="371"/>
      <c r="E106" s="441"/>
      <c r="F106" s="57"/>
      <c r="G106" s="283"/>
      <c r="H106" s="11"/>
      <c r="I106" s="400"/>
      <c r="J106" s="30"/>
      <c r="K106" s="28" t="s">
        <v>497</v>
      </c>
      <c r="L106" s="420"/>
      <c r="M106" s="10"/>
      <c r="N106" s="283"/>
      <c r="O106" s="283"/>
      <c r="P106" s="283"/>
      <c r="Q106" s="283"/>
      <c r="R106" s="284"/>
      <c r="S106" s="73"/>
      <c r="T106" s="74"/>
      <c r="U106" s="75"/>
      <c r="V106" s="364" t="s">
        <v>356</v>
      </c>
      <c r="W106" s="25"/>
      <c r="X106" s="25"/>
      <c r="Y106" s="25"/>
      <c r="Z106" s="25"/>
      <c r="AA106" s="25"/>
      <c r="AB106" s="527">
        <f>'認知通所介護'!AB106</f>
        <v>524</v>
      </c>
      <c r="AC106" s="527"/>
      <c r="AD106" s="307" t="s">
        <v>883</v>
      </c>
      <c r="AE106" s="414"/>
      <c r="AF106" s="40" t="s">
        <v>492</v>
      </c>
      <c r="AG106" s="530">
        <f t="shared" si="6"/>
        <v>0.7</v>
      </c>
      <c r="AH106" s="530"/>
      <c r="AI106" s="414" t="s">
        <v>462</v>
      </c>
      <c r="AJ106" s="529">
        <f>$AJ$35</f>
        <v>150</v>
      </c>
      <c r="AK106" s="529"/>
      <c r="AL106" s="365" t="s">
        <v>883</v>
      </c>
      <c r="AM106" s="414"/>
      <c r="AN106" s="437"/>
      <c r="AO106" s="58">
        <f>ROUND(ROUND(AB106*AG106,0)+AJ106,0)</f>
        <v>517</v>
      </c>
      <c r="AP106" s="53"/>
    </row>
    <row r="107" spans="1:42" ht="16.5" customHeight="1">
      <c r="A107" s="14">
        <v>72</v>
      </c>
      <c r="B107" s="15">
        <v>9663</v>
      </c>
      <c r="C107" s="16" t="s">
        <v>561</v>
      </c>
      <c r="D107" s="371"/>
      <c r="E107" s="441"/>
      <c r="F107" s="57"/>
      <c r="G107" s="283"/>
      <c r="H107" s="11"/>
      <c r="I107" s="400"/>
      <c r="J107" s="30"/>
      <c r="K107" s="419"/>
      <c r="L107" s="420"/>
      <c r="M107" s="10"/>
      <c r="N107" s="283"/>
      <c r="O107" s="283"/>
      <c r="P107" s="283"/>
      <c r="Q107" s="283"/>
      <c r="R107" s="284"/>
      <c r="S107" s="73"/>
      <c r="T107" s="74"/>
      <c r="U107" s="75"/>
      <c r="V107" s="364" t="s">
        <v>358</v>
      </c>
      <c r="W107" s="25"/>
      <c r="X107" s="25"/>
      <c r="Y107" s="25"/>
      <c r="Z107" s="25"/>
      <c r="AA107" s="25"/>
      <c r="AB107" s="527">
        <f>'認知通所介護'!AB107</f>
        <v>542</v>
      </c>
      <c r="AC107" s="527"/>
      <c r="AD107" s="307" t="s">
        <v>883</v>
      </c>
      <c r="AE107" s="414"/>
      <c r="AF107" s="40" t="s">
        <v>492</v>
      </c>
      <c r="AG107" s="530">
        <f t="shared" si="6"/>
        <v>0.7</v>
      </c>
      <c r="AH107" s="530"/>
      <c r="AI107" s="414" t="s">
        <v>462</v>
      </c>
      <c r="AJ107" s="529">
        <f>$AJ$35</f>
        <v>150</v>
      </c>
      <c r="AK107" s="529"/>
      <c r="AL107" s="365" t="s">
        <v>883</v>
      </c>
      <c r="AM107" s="414"/>
      <c r="AN107" s="437"/>
      <c r="AO107" s="58">
        <f>ROUND(ROUND(AB107*AG107,0)+AJ107,0)</f>
        <v>529</v>
      </c>
      <c r="AP107" s="53"/>
    </row>
    <row r="108" spans="1:42" ht="16.5" customHeight="1">
      <c r="A108" s="14">
        <v>72</v>
      </c>
      <c r="B108" s="15">
        <v>9664</v>
      </c>
      <c r="C108" s="16" t="s">
        <v>562</v>
      </c>
      <c r="D108" s="371"/>
      <c r="E108" s="441"/>
      <c r="F108" s="57"/>
      <c r="G108" s="283"/>
      <c r="H108" s="11"/>
      <c r="I108" s="400"/>
      <c r="J108" s="30"/>
      <c r="K108" s="419"/>
      <c r="L108" s="420"/>
      <c r="M108" s="10"/>
      <c r="N108" s="283"/>
      <c r="O108" s="283"/>
      <c r="P108" s="283"/>
      <c r="Q108" s="283"/>
      <c r="R108" s="284"/>
      <c r="S108" s="73"/>
      <c r="T108" s="74"/>
      <c r="U108" s="75"/>
      <c r="V108" s="364" t="s">
        <v>360</v>
      </c>
      <c r="W108" s="25"/>
      <c r="X108" s="25"/>
      <c r="Y108" s="25"/>
      <c r="Z108" s="25"/>
      <c r="AA108" s="25"/>
      <c r="AB108" s="527">
        <f>'認知通所介護'!AB108</f>
        <v>560</v>
      </c>
      <c r="AC108" s="527"/>
      <c r="AD108" s="307" t="s">
        <v>883</v>
      </c>
      <c r="AE108" s="414"/>
      <c r="AF108" s="40" t="s">
        <v>492</v>
      </c>
      <c r="AG108" s="530">
        <f t="shared" si="6"/>
        <v>0.7</v>
      </c>
      <c r="AH108" s="530"/>
      <c r="AI108" s="414" t="s">
        <v>462</v>
      </c>
      <c r="AJ108" s="529">
        <f>$AJ$35</f>
        <v>150</v>
      </c>
      <c r="AK108" s="529"/>
      <c r="AL108" s="365" t="s">
        <v>883</v>
      </c>
      <c r="AM108" s="414"/>
      <c r="AN108" s="437"/>
      <c r="AO108" s="58">
        <f>ROUND(ROUND(AB108*AG108,0)+AJ108,0)</f>
        <v>542</v>
      </c>
      <c r="AP108" s="53"/>
    </row>
    <row r="109" spans="1:42" ht="16.5" customHeight="1">
      <c r="A109" s="14">
        <v>72</v>
      </c>
      <c r="B109" s="15">
        <v>9665</v>
      </c>
      <c r="C109" s="16" t="s">
        <v>563</v>
      </c>
      <c r="D109" s="317"/>
      <c r="E109" s="442"/>
      <c r="F109" s="44"/>
      <c r="G109" s="25"/>
      <c r="H109" s="59"/>
      <c r="I109" s="60"/>
      <c r="J109" s="32"/>
      <c r="K109" s="413"/>
      <c r="L109" s="439"/>
      <c r="M109" s="305"/>
      <c r="N109" s="25"/>
      <c r="O109" s="25"/>
      <c r="P109" s="25"/>
      <c r="Q109" s="25"/>
      <c r="R109" s="54"/>
      <c r="S109" s="321"/>
      <c r="T109" s="322"/>
      <c r="U109" s="323"/>
      <c r="V109" s="364" t="s">
        <v>362</v>
      </c>
      <c r="W109" s="25"/>
      <c r="X109" s="25"/>
      <c r="Y109" s="25"/>
      <c r="Z109" s="25"/>
      <c r="AA109" s="25"/>
      <c r="AB109" s="527">
        <f>'認知通所介護'!AB109</f>
        <v>579</v>
      </c>
      <c r="AC109" s="527"/>
      <c r="AD109" s="307" t="s">
        <v>883</v>
      </c>
      <c r="AE109" s="414"/>
      <c r="AF109" s="40" t="s">
        <v>492</v>
      </c>
      <c r="AG109" s="530">
        <f t="shared" si="6"/>
        <v>0.7</v>
      </c>
      <c r="AH109" s="530"/>
      <c r="AI109" s="414" t="s">
        <v>462</v>
      </c>
      <c r="AJ109" s="529">
        <f>$AJ$35</f>
        <v>150</v>
      </c>
      <c r="AK109" s="529"/>
      <c r="AL109" s="365" t="s">
        <v>883</v>
      </c>
      <c r="AM109" s="414"/>
      <c r="AN109" s="437"/>
      <c r="AO109" s="58">
        <f>ROUND(ROUND(AB109*AG109,0)+AJ109,0)</f>
        <v>555</v>
      </c>
      <c r="AP109" s="61"/>
    </row>
  </sheetData>
  <sheetProtection/>
  <mergeCells count="276">
    <mergeCell ref="AB102:AC102"/>
    <mergeCell ref="AG102:AH102"/>
    <mergeCell ref="AJ102:AK102"/>
    <mergeCell ref="AB103:AC103"/>
    <mergeCell ref="AG103:AH103"/>
    <mergeCell ref="AJ103:AK103"/>
    <mergeCell ref="AB104:AC104"/>
    <mergeCell ref="AG104:AH104"/>
    <mergeCell ref="AJ104:AK104"/>
    <mergeCell ref="AB99:AC99"/>
    <mergeCell ref="AG99:AH99"/>
    <mergeCell ref="AJ99:AK99"/>
    <mergeCell ref="AB100:AC100"/>
    <mergeCell ref="AG100:AH100"/>
    <mergeCell ref="AJ100:AK100"/>
    <mergeCell ref="AB101:AC101"/>
    <mergeCell ref="AG101:AH101"/>
    <mergeCell ref="AJ101:AK101"/>
    <mergeCell ref="S76:U93"/>
    <mergeCell ref="AB80:AC80"/>
    <mergeCell ref="AG80:AH80"/>
    <mergeCell ref="AB78:AC78"/>
    <mergeCell ref="AG78:AH78"/>
    <mergeCell ref="AB93:AC93"/>
    <mergeCell ref="AG93:AH93"/>
    <mergeCell ref="AB90:AC90"/>
    <mergeCell ref="AG90:AH90"/>
    <mergeCell ref="AB91:AC91"/>
    <mergeCell ref="AG91:AH91"/>
    <mergeCell ref="AB92:AC92"/>
    <mergeCell ref="AG92:AH92"/>
    <mergeCell ref="AB77:AC77"/>
    <mergeCell ref="AB69:AC69"/>
    <mergeCell ref="AG69:AH69"/>
    <mergeCell ref="AJ69:AK69"/>
    <mergeCell ref="AB70:AC70"/>
    <mergeCell ref="AG70:AH70"/>
    <mergeCell ref="AB83:AC83"/>
    <mergeCell ref="AJ78:AK78"/>
    <mergeCell ref="AB79:AC79"/>
    <mergeCell ref="AG79:AH79"/>
    <mergeCell ref="AJ79:AK79"/>
    <mergeCell ref="AG83:AH83"/>
    <mergeCell ref="AB81:AC81"/>
    <mergeCell ref="AG81:AH81"/>
    <mergeCell ref="AB72:AC72"/>
    <mergeCell ref="AG72:AH72"/>
    <mergeCell ref="AJ72:AK72"/>
    <mergeCell ref="AB73:AC73"/>
    <mergeCell ref="AG73:AH73"/>
    <mergeCell ref="AJ73:AK73"/>
    <mergeCell ref="AB74:AC74"/>
    <mergeCell ref="AG74:AH74"/>
    <mergeCell ref="AJ74:AK74"/>
    <mergeCell ref="AG76:AH76"/>
    <mergeCell ref="AJ76:AK76"/>
    <mergeCell ref="AB66:AC66"/>
    <mergeCell ref="AG66:AH66"/>
    <mergeCell ref="AJ66:AK66"/>
    <mergeCell ref="AB67:AC67"/>
    <mergeCell ref="AG67:AH67"/>
    <mergeCell ref="AJ67:AK67"/>
    <mergeCell ref="AB68:AC68"/>
    <mergeCell ref="AG68:AH68"/>
    <mergeCell ref="AJ68:AK68"/>
    <mergeCell ref="AB63:AC63"/>
    <mergeCell ref="AG63:AH63"/>
    <mergeCell ref="AJ63:AK63"/>
    <mergeCell ref="AB64:AC64"/>
    <mergeCell ref="AG64:AH64"/>
    <mergeCell ref="AJ64:AK64"/>
    <mergeCell ref="AB65:AC65"/>
    <mergeCell ref="AG65:AH65"/>
    <mergeCell ref="AJ65:AK65"/>
    <mergeCell ref="AB60:AC60"/>
    <mergeCell ref="AG60:AH60"/>
    <mergeCell ref="AJ60:AK60"/>
    <mergeCell ref="AB61:AC61"/>
    <mergeCell ref="AG61:AH61"/>
    <mergeCell ref="AJ61:AK61"/>
    <mergeCell ref="AB62:AC62"/>
    <mergeCell ref="AG62:AH62"/>
    <mergeCell ref="AJ62:AK62"/>
    <mergeCell ref="AG54:AH54"/>
    <mergeCell ref="AB55:AC55"/>
    <mergeCell ref="AG55:AH55"/>
    <mergeCell ref="AB56:AC56"/>
    <mergeCell ref="AG56:AH56"/>
    <mergeCell ref="AB57:AC57"/>
    <mergeCell ref="AG57:AH57"/>
    <mergeCell ref="AB59:AC59"/>
    <mergeCell ref="AG59:AH59"/>
    <mergeCell ref="AJ30:AK30"/>
    <mergeCell ref="AB31:AC31"/>
    <mergeCell ref="AG31:AH31"/>
    <mergeCell ref="AJ31:AK31"/>
    <mergeCell ref="AG30:AH30"/>
    <mergeCell ref="AB35:AC35"/>
    <mergeCell ref="AG35:AH35"/>
    <mergeCell ref="AJ35:AK35"/>
    <mergeCell ref="AB36:AC36"/>
    <mergeCell ref="AJ32:AK32"/>
    <mergeCell ref="AB33:AC33"/>
    <mergeCell ref="AG33:AH33"/>
    <mergeCell ref="AJ33:AK33"/>
    <mergeCell ref="AB32:AC32"/>
    <mergeCell ref="AG32:AH32"/>
    <mergeCell ref="AB34:AC34"/>
    <mergeCell ref="AG34:AH34"/>
    <mergeCell ref="AJ34:AK34"/>
    <mergeCell ref="AB27:AC27"/>
    <mergeCell ref="AG27:AH27"/>
    <mergeCell ref="AJ27:AK27"/>
    <mergeCell ref="AB28:AC28"/>
    <mergeCell ref="AG28:AH28"/>
    <mergeCell ref="AJ28:AK28"/>
    <mergeCell ref="AB29:AC29"/>
    <mergeCell ref="AG29:AH29"/>
    <mergeCell ref="AJ29:AK29"/>
    <mergeCell ref="AJ25:AK25"/>
    <mergeCell ref="AB26:AC26"/>
    <mergeCell ref="AG26:AH26"/>
    <mergeCell ref="AJ26:AK26"/>
    <mergeCell ref="AB22:AC22"/>
    <mergeCell ref="AG22:AH22"/>
    <mergeCell ref="AB25:AC25"/>
    <mergeCell ref="AG25:AH25"/>
    <mergeCell ref="AB23:AC23"/>
    <mergeCell ref="AG23:AH23"/>
    <mergeCell ref="AB24:AC24"/>
    <mergeCell ref="AG24:AH24"/>
    <mergeCell ref="D75:D104"/>
    <mergeCell ref="AG36:AH36"/>
    <mergeCell ref="AJ36:AK36"/>
    <mergeCell ref="AB37:AC37"/>
    <mergeCell ref="AG37:AH37"/>
    <mergeCell ref="AJ37:AK37"/>
    <mergeCell ref="AB38:AC38"/>
    <mergeCell ref="AJ43:AK43"/>
    <mergeCell ref="AB44:AC44"/>
    <mergeCell ref="AG44:AH44"/>
    <mergeCell ref="AJ41:AK41"/>
    <mergeCell ref="AB42:AC42"/>
    <mergeCell ref="AG42:AH42"/>
    <mergeCell ref="AJ42:AK42"/>
    <mergeCell ref="AB40:AC40"/>
    <mergeCell ref="AG40:AH40"/>
    <mergeCell ref="AJ40:AK40"/>
    <mergeCell ref="AB46:AC46"/>
    <mergeCell ref="AG58:AH58"/>
    <mergeCell ref="AB51:AC51"/>
    <mergeCell ref="AG51:AH51"/>
    <mergeCell ref="AB52:AC52"/>
    <mergeCell ref="AG52:AH52"/>
    <mergeCell ref="AB53:AC53"/>
    <mergeCell ref="D5:D34"/>
    <mergeCell ref="E5:E34"/>
    <mergeCell ref="E40:E69"/>
    <mergeCell ref="AB39:AC39"/>
    <mergeCell ref="AG39:AH39"/>
    <mergeCell ref="AJ8:AK8"/>
    <mergeCell ref="AB9:AC9"/>
    <mergeCell ref="AG9:AH9"/>
    <mergeCell ref="AJ9:AK9"/>
    <mergeCell ref="AB11:AC11"/>
    <mergeCell ref="AG16:AH16"/>
    <mergeCell ref="S6:U21"/>
    <mergeCell ref="AB10:AC10"/>
    <mergeCell ref="AG10:AH10"/>
    <mergeCell ref="AG8:AH8"/>
    <mergeCell ref="AG13:AH13"/>
    <mergeCell ref="AB21:AC21"/>
    <mergeCell ref="AG21:AH21"/>
    <mergeCell ref="AG18:AH18"/>
    <mergeCell ref="AG12:AH12"/>
    <mergeCell ref="AB15:AC15"/>
    <mergeCell ref="AG19:AH19"/>
    <mergeCell ref="AB20:AC20"/>
    <mergeCell ref="AG20:AH20"/>
    <mergeCell ref="AJ5:AK5"/>
    <mergeCell ref="AB13:AC13"/>
    <mergeCell ref="AB14:AC14"/>
    <mergeCell ref="AJ6:AK6"/>
    <mergeCell ref="AG38:AH38"/>
    <mergeCell ref="AJ38:AK38"/>
    <mergeCell ref="AB7:AC7"/>
    <mergeCell ref="AB18:AC18"/>
    <mergeCell ref="AG14:AH14"/>
    <mergeCell ref="AG7:AH7"/>
    <mergeCell ref="AJ7:AK7"/>
    <mergeCell ref="AB5:AC5"/>
    <mergeCell ref="AG5:AH5"/>
    <mergeCell ref="AB6:AC6"/>
    <mergeCell ref="AG6:AH6"/>
    <mergeCell ref="AB17:AC17"/>
    <mergeCell ref="AG17:AH17"/>
    <mergeCell ref="AB8:AC8"/>
    <mergeCell ref="AB30:AC30"/>
    <mergeCell ref="AG11:AH11"/>
    <mergeCell ref="AB12:AC12"/>
    <mergeCell ref="AG15:AH15"/>
    <mergeCell ref="AB16:AC16"/>
    <mergeCell ref="AB19:AC19"/>
    <mergeCell ref="AJ39:AK39"/>
    <mergeCell ref="AB71:AC71"/>
    <mergeCell ref="AG71:AH71"/>
    <mergeCell ref="AJ71:AK71"/>
    <mergeCell ref="AJ70:AK70"/>
    <mergeCell ref="AJ44:AK44"/>
    <mergeCell ref="AB41:AC41"/>
    <mergeCell ref="AG41:AH41"/>
    <mergeCell ref="AG45:AH45"/>
    <mergeCell ref="AB50:AC50"/>
    <mergeCell ref="AG50:AH50"/>
    <mergeCell ref="AB47:AC47"/>
    <mergeCell ref="AG47:AH47"/>
    <mergeCell ref="AB48:AC48"/>
    <mergeCell ref="AG48:AH48"/>
    <mergeCell ref="AB58:AC58"/>
    <mergeCell ref="AG46:AH46"/>
    <mergeCell ref="AB49:AC49"/>
    <mergeCell ref="AG49:AH49"/>
    <mergeCell ref="AB43:AC43"/>
    <mergeCell ref="AG43:AH43"/>
    <mergeCell ref="AB45:AC45"/>
    <mergeCell ref="AG53:AH53"/>
    <mergeCell ref="AB54:AC54"/>
    <mergeCell ref="AB75:AC75"/>
    <mergeCell ref="AG75:AH75"/>
    <mergeCell ref="AJ75:AK75"/>
    <mergeCell ref="AB76:AC76"/>
    <mergeCell ref="AB88:AC88"/>
    <mergeCell ref="AG88:AH88"/>
    <mergeCell ref="AB89:AC89"/>
    <mergeCell ref="AG89:AH89"/>
    <mergeCell ref="AB86:AC86"/>
    <mergeCell ref="AB84:AC84"/>
    <mergeCell ref="AG84:AH84"/>
    <mergeCell ref="AB85:AC85"/>
    <mergeCell ref="AG85:AH85"/>
    <mergeCell ref="AG86:AH86"/>
    <mergeCell ref="AB87:AC87"/>
    <mergeCell ref="AG87:AH87"/>
    <mergeCell ref="AB106:AC106"/>
    <mergeCell ref="AG106:AH106"/>
    <mergeCell ref="AJ106:AK106"/>
    <mergeCell ref="AG77:AH77"/>
    <mergeCell ref="AJ77:AK77"/>
    <mergeCell ref="AB82:AC82"/>
    <mergeCell ref="AG82:AH82"/>
    <mergeCell ref="AB94:AC94"/>
    <mergeCell ref="AG94:AH94"/>
    <mergeCell ref="AB95:AC95"/>
    <mergeCell ref="AG95:AH95"/>
    <mergeCell ref="AJ95:AK95"/>
    <mergeCell ref="AB96:AC96"/>
    <mergeCell ref="AG96:AH96"/>
    <mergeCell ref="AJ96:AK96"/>
    <mergeCell ref="AB97:AC97"/>
    <mergeCell ref="AG97:AH97"/>
    <mergeCell ref="AJ97:AK97"/>
    <mergeCell ref="AB98:AC98"/>
    <mergeCell ref="AG98:AH98"/>
    <mergeCell ref="AJ98:AK98"/>
    <mergeCell ref="AB105:AC105"/>
    <mergeCell ref="AG105:AH105"/>
    <mergeCell ref="AJ105:AK105"/>
    <mergeCell ref="AB109:AC109"/>
    <mergeCell ref="AG109:AH109"/>
    <mergeCell ref="AJ109:AK109"/>
    <mergeCell ref="AB107:AC107"/>
    <mergeCell ref="AG107:AH107"/>
    <mergeCell ref="AJ107:AK107"/>
    <mergeCell ref="AB108:AC108"/>
    <mergeCell ref="AG108:AH108"/>
    <mergeCell ref="AJ108:AK108"/>
  </mergeCells>
  <printOptions horizontalCentered="1"/>
  <pageMargins left="0.3937007874015748" right="0.3937007874015748" top="0.7086614173228347" bottom="0.5905511811023623" header="0.5118110236220472" footer="0.31496062992125984"/>
  <pageSetup firstPageNumber="8" useFirstPageNumber="1" horizontalDpi="600" verticalDpi="600" orientation="portrait" paperSize="9" scale="63" r:id="rId1"/>
  <headerFooter alignWithMargins="0">
    <oddHeader>&amp;R&amp;9認知症対応型通所介護</oddHeader>
    <oddFooter>&amp;C&amp;14&amp;P</oddFooter>
  </headerFooter>
  <rowBreaks count="1" manualBreakCount="1">
    <brk id="74" max="41" man="1"/>
  </rowBreaks>
</worksheet>
</file>

<file path=xl/worksheets/sheet7.xml><?xml version="1.0" encoding="utf-8"?>
<worksheet xmlns="http://schemas.openxmlformats.org/spreadsheetml/2006/main" xmlns:r="http://schemas.openxmlformats.org/officeDocument/2006/relationships">
  <dimension ref="A1:AQ19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4" width="2.75390625" style="410" customWidth="1"/>
    <col min="5" max="5" width="2.75390625" style="77" customWidth="1"/>
    <col min="6" max="6" width="2.875" style="77" customWidth="1"/>
    <col min="7" max="7" width="2.50390625" style="77" customWidth="1"/>
    <col min="8" max="10" width="2.375" style="77" customWidth="1"/>
    <col min="11" max="11" width="3.50390625" style="77" customWidth="1"/>
    <col min="12" max="12" width="2.375" style="77" customWidth="1"/>
    <col min="13" max="13" width="1.4921875" style="77" customWidth="1"/>
    <col min="14" max="14" width="2.375" style="77" customWidth="1"/>
    <col min="15" max="15" width="3.50390625" style="77" customWidth="1"/>
    <col min="16" max="16" width="2.75390625" style="77" customWidth="1"/>
    <col min="17" max="18" width="2.00390625" style="77" customWidth="1"/>
    <col min="19" max="19" width="2.375" style="77" customWidth="1"/>
    <col min="20" max="20" width="2.875" style="77" customWidth="1"/>
    <col min="21" max="40" width="2.375" style="77" customWidth="1"/>
    <col min="41" max="41" width="2.125" style="77" customWidth="1"/>
    <col min="42" max="42" width="8.625" style="410" customWidth="1"/>
    <col min="43" max="43" width="8.75390625" style="410" customWidth="1"/>
    <col min="44" max="44" width="2.75390625" style="410" customWidth="1"/>
    <col min="45" max="16384" width="9.00390625" style="410" customWidth="1"/>
  </cols>
  <sheetData>
    <row r="1" ht="13.5" customHeight="1">
      <c r="A1" s="76"/>
    </row>
    <row r="2" ht="17.25" customHeight="1">
      <c r="B2" s="76" t="s">
        <v>564</v>
      </c>
    </row>
    <row r="3" ht="12.75" customHeight="1"/>
    <row r="4" spans="1:43" ht="16.5" customHeight="1">
      <c r="A4" s="3" t="s">
        <v>345</v>
      </c>
      <c r="B4" s="411"/>
      <c r="C4" s="107" t="s">
        <v>346</v>
      </c>
      <c r="D4" s="108"/>
      <c r="E4" s="2"/>
      <c r="F4" s="2"/>
      <c r="G4" s="2"/>
      <c r="H4" s="2"/>
      <c r="I4" s="2"/>
      <c r="J4" s="2"/>
      <c r="K4" s="2"/>
      <c r="L4" s="2"/>
      <c r="M4" s="2"/>
      <c r="N4" s="2"/>
      <c r="O4" s="2"/>
      <c r="P4" s="5"/>
      <c r="Q4" s="2"/>
      <c r="R4" s="2"/>
      <c r="S4" s="2"/>
      <c r="T4" s="5" t="s">
        <v>347</v>
      </c>
      <c r="U4" s="21"/>
      <c r="V4" s="21"/>
      <c r="W4" s="21"/>
      <c r="X4" s="21"/>
      <c r="Y4" s="21"/>
      <c r="Z4" s="21"/>
      <c r="AA4" s="21"/>
      <c r="AB4" s="21"/>
      <c r="AC4" s="21"/>
      <c r="AD4" s="21"/>
      <c r="AE4" s="21"/>
      <c r="AF4" s="21"/>
      <c r="AG4" s="21"/>
      <c r="AH4" s="21"/>
      <c r="AI4" s="21"/>
      <c r="AJ4" s="21"/>
      <c r="AK4" s="21"/>
      <c r="AL4" s="21"/>
      <c r="AM4" s="21"/>
      <c r="AN4" s="21"/>
      <c r="AO4" s="19"/>
      <c r="AP4" s="78" t="s">
        <v>565</v>
      </c>
      <c r="AQ4" s="78" t="s">
        <v>566</v>
      </c>
    </row>
    <row r="5" spans="1:43" ht="16.5" customHeight="1">
      <c r="A5" s="7" t="s">
        <v>348</v>
      </c>
      <c r="B5" s="8" t="s">
        <v>349</v>
      </c>
      <c r="C5" s="412"/>
      <c r="D5" s="413"/>
      <c r="E5" s="305"/>
      <c r="F5" s="305"/>
      <c r="G5" s="305"/>
      <c r="H5" s="305"/>
      <c r="I5" s="305"/>
      <c r="J5" s="305"/>
      <c r="K5" s="305"/>
      <c r="L5" s="10"/>
      <c r="M5" s="305"/>
      <c r="N5" s="305"/>
      <c r="O5" s="305"/>
      <c r="P5" s="305"/>
      <c r="Q5" s="305"/>
      <c r="R5" s="305"/>
      <c r="S5" s="305"/>
      <c r="T5" s="283"/>
      <c r="U5" s="283"/>
      <c r="V5" s="283"/>
      <c r="W5" s="283"/>
      <c r="X5" s="283"/>
      <c r="Y5" s="283"/>
      <c r="Z5" s="283"/>
      <c r="AA5" s="283"/>
      <c r="AB5" s="283"/>
      <c r="AC5" s="283"/>
      <c r="AD5" s="283"/>
      <c r="AE5" s="283"/>
      <c r="AF5" s="283"/>
      <c r="AG5" s="283"/>
      <c r="AH5" s="283"/>
      <c r="AI5" s="283"/>
      <c r="AJ5" s="283"/>
      <c r="AK5" s="283"/>
      <c r="AL5" s="283"/>
      <c r="AM5" s="283"/>
      <c r="AN5" s="283"/>
      <c r="AO5" s="24"/>
      <c r="AP5" s="79" t="s">
        <v>1248</v>
      </c>
      <c r="AQ5" s="79" t="s">
        <v>1249</v>
      </c>
    </row>
    <row r="6" spans="1:43" ht="16.5" customHeight="1">
      <c r="A6" s="14">
        <v>73</v>
      </c>
      <c r="B6" s="15">
        <v>1111</v>
      </c>
      <c r="C6" s="80" t="s">
        <v>106</v>
      </c>
      <c r="D6" s="522" t="s">
        <v>567</v>
      </c>
      <c r="E6" s="511"/>
      <c r="F6" s="511"/>
      <c r="G6" s="511"/>
      <c r="H6" s="512"/>
      <c r="I6" s="43" t="s">
        <v>1335</v>
      </c>
      <c r="J6" s="21"/>
      <c r="K6" s="2"/>
      <c r="L6" s="2"/>
      <c r="M6" s="2"/>
      <c r="N6" s="2"/>
      <c r="O6" s="2"/>
      <c r="P6" s="2"/>
      <c r="Q6" s="21"/>
      <c r="R6" s="89"/>
      <c r="S6" s="21"/>
      <c r="T6" s="21"/>
      <c r="U6" s="21"/>
      <c r="V6" s="21"/>
      <c r="W6" s="21"/>
      <c r="X6" s="244"/>
      <c r="Y6" s="84"/>
      <c r="Z6" s="2"/>
      <c r="AA6" s="21"/>
      <c r="AB6" s="364"/>
      <c r="AC6" s="365"/>
      <c r="AD6" s="365"/>
      <c r="AE6" s="365"/>
      <c r="AF6" s="365"/>
      <c r="AG6" s="365"/>
      <c r="AH6" s="365"/>
      <c r="AI6" s="365"/>
      <c r="AJ6" s="365"/>
      <c r="AK6" s="365"/>
      <c r="AL6" s="365"/>
      <c r="AM6" s="365"/>
      <c r="AN6" s="85"/>
      <c r="AO6" s="27"/>
      <c r="AP6" s="41">
        <f>N7</f>
        <v>11505</v>
      </c>
      <c r="AQ6" s="23" t="s">
        <v>1957</v>
      </c>
    </row>
    <row r="7" spans="1:43" ht="16.5" customHeight="1">
      <c r="A7" s="14">
        <v>73</v>
      </c>
      <c r="B7" s="15">
        <v>1113</v>
      </c>
      <c r="C7" s="80" t="s">
        <v>107</v>
      </c>
      <c r="D7" s="522"/>
      <c r="E7" s="511"/>
      <c r="F7" s="511"/>
      <c r="G7" s="511"/>
      <c r="H7" s="512"/>
      <c r="I7" s="57"/>
      <c r="J7" s="283"/>
      <c r="K7" s="420"/>
      <c r="L7" s="420"/>
      <c r="M7" s="420"/>
      <c r="N7" s="537">
        <v>11505</v>
      </c>
      <c r="O7" s="537"/>
      <c r="P7" s="10" t="s">
        <v>1249</v>
      </c>
      <c r="Q7" s="10"/>
      <c r="R7" s="284"/>
      <c r="S7" s="25"/>
      <c r="T7" s="410"/>
      <c r="U7" s="410"/>
      <c r="V7" s="410"/>
      <c r="W7" s="439"/>
      <c r="X7" s="305"/>
      <c r="Y7" s="305"/>
      <c r="Z7" s="305"/>
      <c r="AA7" s="25"/>
      <c r="AB7" s="364" t="s">
        <v>1488</v>
      </c>
      <c r="AC7" s="365"/>
      <c r="AD7" s="365"/>
      <c r="AE7" s="365"/>
      <c r="AF7" s="365"/>
      <c r="AG7" s="365"/>
      <c r="AH7" s="365"/>
      <c r="AI7" s="365"/>
      <c r="AJ7" s="365"/>
      <c r="AK7" s="365" t="s">
        <v>568</v>
      </c>
      <c r="AL7" s="530">
        <v>0.7</v>
      </c>
      <c r="AM7" s="530"/>
      <c r="AN7" s="85"/>
      <c r="AO7" s="27"/>
      <c r="AP7" s="41">
        <f>ROUND(N7*AL7,0)</f>
        <v>8054</v>
      </c>
      <c r="AQ7" s="53"/>
    </row>
    <row r="8" spans="1:43" ht="16.5" customHeight="1">
      <c r="A8" s="14">
        <v>73</v>
      </c>
      <c r="B8" s="15">
        <v>1115</v>
      </c>
      <c r="C8" s="80" t="s">
        <v>108</v>
      </c>
      <c r="D8" s="149"/>
      <c r="E8" s="308"/>
      <c r="F8" s="308"/>
      <c r="G8" s="308"/>
      <c r="H8" s="309"/>
      <c r="I8" s="57"/>
      <c r="J8" s="283"/>
      <c r="K8" s="10"/>
      <c r="L8" s="10"/>
      <c r="M8" s="10"/>
      <c r="N8" s="10"/>
      <c r="O8" s="308"/>
      <c r="P8" s="308"/>
      <c r="Q8" s="308"/>
      <c r="R8" s="309"/>
      <c r="S8" s="577" t="s">
        <v>332</v>
      </c>
      <c r="T8" s="577"/>
      <c r="U8" s="577"/>
      <c r="V8" s="577"/>
      <c r="W8" s="577"/>
      <c r="X8" s="577"/>
      <c r="Y8" s="84"/>
      <c r="Z8" s="2"/>
      <c r="AA8" s="89"/>
      <c r="AB8" s="365"/>
      <c r="AC8" s="365"/>
      <c r="AD8" s="365"/>
      <c r="AE8" s="365"/>
      <c r="AF8" s="365"/>
      <c r="AG8" s="365"/>
      <c r="AH8" s="365"/>
      <c r="AI8" s="365"/>
      <c r="AJ8" s="365"/>
      <c r="AK8" s="365"/>
      <c r="AL8" s="365"/>
      <c r="AM8" s="365"/>
      <c r="AN8" s="85"/>
      <c r="AO8" s="27"/>
      <c r="AP8" s="41">
        <f>ROUND(N7*Z9,0)</f>
        <v>10355</v>
      </c>
      <c r="AQ8" s="23"/>
    </row>
    <row r="9" spans="1:43" ht="16.5" customHeight="1">
      <c r="A9" s="14">
        <v>73</v>
      </c>
      <c r="B9" s="15">
        <v>1117</v>
      </c>
      <c r="C9" s="80" t="s">
        <v>109</v>
      </c>
      <c r="D9" s="149"/>
      <c r="E9" s="308"/>
      <c r="F9" s="308"/>
      <c r="G9" s="308"/>
      <c r="H9" s="309"/>
      <c r="I9" s="44"/>
      <c r="J9" s="25"/>
      <c r="K9" s="528"/>
      <c r="L9" s="528"/>
      <c r="M9" s="305"/>
      <c r="N9" s="305"/>
      <c r="O9" s="311"/>
      <c r="P9" s="311"/>
      <c r="Q9" s="311"/>
      <c r="R9" s="312"/>
      <c r="S9" s="579"/>
      <c r="T9" s="579"/>
      <c r="U9" s="579"/>
      <c r="V9" s="579"/>
      <c r="W9" s="579"/>
      <c r="X9" s="579"/>
      <c r="Y9" s="25" t="s">
        <v>568</v>
      </c>
      <c r="Z9" s="574">
        <v>0.9</v>
      </c>
      <c r="AA9" s="575"/>
      <c r="AB9" s="365" t="s">
        <v>1488</v>
      </c>
      <c r="AC9" s="365"/>
      <c r="AD9" s="365"/>
      <c r="AE9" s="365"/>
      <c r="AF9" s="365"/>
      <c r="AG9" s="365"/>
      <c r="AH9" s="365"/>
      <c r="AI9" s="365"/>
      <c r="AJ9" s="365"/>
      <c r="AK9" s="365" t="s">
        <v>568</v>
      </c>
      <c r="AL9" s="530">
        <f>$AL$7</f>
        <v>0.7</v>
      </c>
      <c r="AM9" s="530"/>
      <c r="AN9" s="85"/>
      <c r="AO9" s="27"/>
      <c r="AP9" s="41">
        <f>ROUND(ROUND(N7*Z9,0)*AL9,0)</f>
        <v>7249</v>
      </c>
      <c r="AQ9" s="53"/>
    </row>
    <row r="10" spans="1:43" ht="16.5" customHeight="1">
      <c r="A10" s="14">
        <v>73</v>
      </c>
      <c r="B10" s="15">
        <v>1121</v>
      </c>
      <c r="C10" s="80" t="s">
        <v>110</v>
      </c>
      <c r="D10" s="350"/>
      <c r="E10" s="345"/>
      <c r="F10" s="345"/>
      <c r="G10" s="345"/>
      <c r="H10" s="346"/>
      <c r="I10" s="43" t="s">
        <v>1336</v>
      </c>
      <c r="J10" s="21"/>
      <c r="K10" s="21"/>
      <c r="L10" s="5"/>
      <c r="M10" s="21"/>
      <c r="N10" s="2"/>
      <c r="O10" s="2"/>
      <c r="P10" s="2"/>
      <c r="Q10" s="2"/>
      <c r="R10" s="173"/>
      <c r="S10" s="43"/>
      <c r="T10" s="2"/>
      <c r="U10" s="21"/>
      <c r="V10" s="21"/>
      <c r="W10" s="2"/>
      <c r="X10" s="2"/>
      <c r="Y10" s="2"/>
      <c r="Z10" s="21"/>
      <c r="AA10" s="211"/>
      <c r="AB10" s="92"/>
      <c r="AC10" s="92"/>
      <c r="AD10" s="92"/>
      <c r="AE10" s="92"/>
      <c r="AF10" s="92"/>
      <c r="AG10" s="92"/>
      <c r="AH10" s="92"/>
      <c r="AI10" s="92"/>
      <c r="AJ10" s="92"/>
      <c r="AK10" s="92"/>
      <c r="AL10" s="91"/>
      <c r="AM10" s="92"/>
      <c r="AN10" s="90"/>
      <c r="AO10" s="24"/>
      <c r="AP10" s="41">
        <f>N11</f>
        <v>16432</v>
      </c>
      <c r="AQ10" s="53"/>
    </row>
    <row r="11" spans="1:43" ht="16.5" customHeight="1">
      <c r="A11" s="14">
        <v>73</v>
      </c>
      <c r="B11" s="15">
        <v>1123</v>
      </c>
      <c r="C11" s="80" t="s">
        <v>111</v>
      </c>
      <c r="D11" s="303"/>
      <c r="E11" s="405"/>
      <c r="F11" s="405"/>
      <c r="G11" s="405"/>
      <c r="H11" s="406"/>
      <c r="I11" s="57"/>
      <c r="J11" s="283"/>
      <c r="K11" s="283"/>
      <c r="L11" s="12"/>
      <c r="M11" s="283"/>
      <c r="N11" s="537">
        <v>16432</v>
      </c>
      <c r="O11" s="537"/>
      <c r="P11" s="10" t="s">
        <v>1249</v>
      </c>
      <c r="Q11" s="10"/>
      <c r="R11" s="175"/>
      <c r="S11" s="44"/>
      <c r="T11" s="366"/>
      <c r="U11" s="25"/>
      <c r="V11" s="25"/>
      <c r="W11" s="305"/>
      <c r="X11" s="305"/>
      <c r="Y11" s="305"/>
      <c r="Z11" s="25"/>
      <c r="AA11" s="203"/>
      <c r="AB11" s="364" t="s">
        <v>1488</v>
      </c>
      <c r="AC11" s="365"/>
      <c r="AD11" s="365"/>
      <c r="AE11" s="365"/>
      <c r="AF11" s="365"/>
      <c r="AG11" s="365"/>
      <c r="AH11" s="365"/>
      <c r="AI11" s="365"/>
      <c r="AJ11" s="365"/>
      <c r="AK11" s="365" t="s">
        <v>568</v>
      </c>
      <c r="AL11" s="530">
        <f>$AL$7</f>
        <v>0.7</v>
      </c>
      <c r="AM11" s="530"/>
      <c r="AN11" s="85"/>
      <c r="AO11" s="27"/>
      <c r="AP11" s="41">
        <f>ROUND(N11*AL11,0)</f>
        <v>11502</v>
      </c>
      <c r="AQ11" s="53"/>
    </row>
    <row r="12" spans="1:43" ht="16.5" customHeight="1">
      <c r="A12" s="14">
        <v>73</v>
      </c>
      <c r="B12" s="15">
        <v>1125</v>
      </c>
      <c r="C12" s="80" t="s">
        <v>112</v>
      </c>
      <c r="D12" s="149"/>
      <c r="E12" s="308"/>
      <c r="F12" s="308"/>
      <c r="G12" s="308"/>
      <c r="H12" s="309"/>
      <c r="I12" s="57"/>
      <c r="J12" s="283"/>
      <c r="K12" s="10"/>
      <c r="L12" s="10"/>
      <c r="M12" s="10"/>
      <c r="N12" s="10"/>
      <c r="O12" s="308"/>
      <c r="P12" s="308"/>
      <c r="Q12" s="308"/>
      <c r="R12" s="309"/>
      <c r="S12" s="577" t="s">
        <v>332</v>
      </c>
      <c r="T12" s="577"/>
      <c r="U12" s="577"/>
      <c r="V12" s="577"/>
      <c r="W12" s="577"/>
      <c r="X12" s="577"/>
      <c r="Y12" s="84"/>
      <c r="Z12" s="2"/>
      <c r="AA12" s="89"/>
      <c r="AB12" s="365"/>
      <c r="AC12" s="365"/>
      <c r="AD12" s="365"/>
      <c r="AE12" s="365"/>
      <c r="AF12" s="365"/>
      <c r="AG12" s="365"/>
      <c r="AH12" s="365"/>
      <c r="AI12" s="365"/>
      <c r="AJ12" s="365"/>
      <c r="AK12" s="365"/>
      <c r="AL12" s="365"/>
      <c r="AM12" s="365"/>
      <c r="AN12" s="85"/>
      <c r="AO12" s="27"/>
      <c r="AP12" s="41">
        <f>ROUND(N11*Z13,0)</f>
        <v>14789</v>
      </c>
      <c r="AQ12" s="53"/>
    </row>
    <row r="13" spans="1:43" ht="16.5" customHeight="1">
      <c r="A13" s="14">
        <v>73</v>
      </c>
      <c r="B13" s="15">
        <v>1127</v>
      </c>
      <c r="C13" s="80" t="s">
        <v>113</v>
      </c>
      <c r="D13" s="149"/>
      <c r="E13" s="308"/>
      <c r="F13" s="308"/>
      <c r="G13" s="308"/>
      <c r="H13" s="309"/>
      <c r="I13" s="44"/>
      <c r="J13" s="25"/>
      <c r="K13" s="528"/>
      <c r="L13" s="528"/>
      <c r="M13" s="305"/>
      <c r="N13" s="305"/>
      <c r="O13" s="311"/>
      <c r="P13" s="311"/>
      <c r="Q13" s="311"/>
      <c r="R13" s="312"/>
      <c r="S13" s="579"/>
      <c r="T13" s="579"/>
      <c r="U13" s="579"/>
      <c r="V13" s="579"/>
      <c r="W13" s="579"/>
      <c r="X13" s="579"/>
      <c r="Y13" s="25" t="s">
        <v>568</v>
      </c>
      <c r="Z13" s="574">
        <f>$Z$9</f>
        <v>0.9</v>
      </c>
      <c r="AA13" s="575"/>
      <c r="AB13" s="365" t="s">
        <v>1488</v>
      </c>
      <c r="AC13" s="365"/>
      <c r="AD13" s="365"/>
      <c r="AE13" s="365"/>
      <c r="AF13" s="365"/>
      <c r="AG13" s="365"/>
      <c r="AH13" s="365"/>
      <c r="AI13" s="365"/>
      <c r="AJ13" s="365"/>
      <c r="AK13" s="365" t="s">
        <v>568</v>
      </c>
      <c r="AL13" s="530">
        <f>$AL$7</f>
        <v>0.7</v>
      </c>
      <c r="AM13" s="530"/>
      <c r="AN13" s="85"/>
      <c r="AO13" s="27"/>
      <c r="AP13" s="41">
        <f>ROUND(ROUND(N11*Z13,0)*AL13,0)</f>
        <v>10352</v>
      </c>
      <c r="AQ13" s="53"/>
    </row>
    <row r="14" spans="1:43" ht="16.5" customHeight="1">
      <c r="A14" s="14">
        <v>73</v>
      </c>
      <c r="B14" s="15">
        <v>1131</v>
      </c>
      <c r="C14" s="80" t="s">
        <v>114</v>
      </c>
      <c r="D14" s="404"/>
      <c r="E14" s="405"/>
      <c r="F14" s="405"/>
      <c r="G14" s="405"/>
      <c r="H14" s="406"/>
      <c r="I14" s="43" t="s">
        <v>1337</v>
      </c>
      <c r="J14" s="21"/>
      <c r="K14" s="21"/>
      <c r="L14" s="5"/>
      <c r="M14" s="21"/>
      <c r="N14" s="2"/>
      <c r="O14" s="2"/>
      <c r="P14" s="2"/>
      <c r="Q14" s="2"/>
      <c r="R14" s="5"/>
      <c r="S14" s="43"/>
      <c r="T14" s="2"/>
      <c r="U14" s="21"/>
      <c r="V14" s="21"/>
      <c r="W14" s="2"/>
      <c r="X14" s="2"/>
      <c r="Y14" s="2"/>
      <c r="Z14" s="21"/>
      <c r="AA14" s="89"/>
      <c r="AB14" s="283"/>
      <c r="AC14" s="283"/>
      <c r="AD14" s="283"/>
      <c r="AE14" s="283"/>
      <c r="AF14" s="283"/>
      <c r="AG14" s="283"/>
      <c r="AH14" s="283"/>
      <c r="AI14" s="283"/>
      <c r="AJ14" s="283"/>
      <c r="AK14" s="283"/>
      <c r="AL14" s="91"/>
      <c r="AM14" s="92"/>
      <c r="AN14" s="283"/>
      <c r="AO14" s="24"/>
      <c r="AP14" s="41">
        <f>N15</f>
        <v>23439</v>
      </c>
      <c r="AQ14" s="53"/>
    </row>
    <row r="15" spans="1:43" ht="16.5" customHeight="1">
      <c r="A15" s="14">
        <v>73</v>
      </c>
      <c r="B15" s="15">
        <v>1133</v>
      </c>
      <c r="C15" s="80" t="s">
        <v>115</v>
      </c>
      <c r="D15" s="404"/>
      <c r="E15" s="405"/>
      <c r="F15" s="405"/>
      <c r="G15" s="405"/>
      <c r="H15" s="406"/>
      <c r="I15" s="57"/>
      <c r="J15" s="283"/>
      <c r="K15" s="283"/>
      <c r="L15" s="12"/>
      <c r="M15" s="283"/>
      <c r="N15" s="537">
        <v>23439</v>
      </c>
      <c r="O15" s="537"/>
      <c r="P15" s="10" t="s">
        <v>1249</v>
      </c>
      <c r="Q15" s="10"/>
      <c r="R15" s="175"/>
      <c r="S15" s="44"/>
      <c r="T15" s="366"/>
      <c r="U15" s="25"/>
      <c r="V15" s="25"/>
      <c r="W15" s="305"/>
      <c r="X15" s="305"/>
      <c r="Y15" s="305"/>
      <c r="Z15" s="25"/>
      <c r="AA15" s="54"/>
      <c r="AB15" s="364" t="s">
        <v>1488</v>
      </c>
      <c r="AC15" s="365"/>
      <c r="AD15" s="365"/>
      <c r="AE15" s="365"/>
      <c r="AF15" s="365"/>
      <c r="AG15" s="365"/>
      <c r="AH15" s="365"/>
      <c r="AI15" s="365"/>
      <c r="AJ15" s="365"/>
      <c r="AK15" s="365" t="s">
        <v>568</v>
      </c>
      <c r="AL15" s="530">
        <f>$AL$7</f>
        <v>0.7</v>
      </c>
      <c r="AM15" s="530"/>
      <c r="AN15" s="85"/>
      <c r="AO15" s="27"/>
      <c r="AP15" s="41">
        <f>ROUND(N15*AL15,0)</f>
        <v>16407</v>
      </c>
      <c r="AQ15" s="53"/>
    </row>
    <row r="16" spans="1:43" ht="16.5" customHeight="1">
      <c r="A16" s="14">
        <v>73</v>
      </c>
      <c r="B16" s="15">
        <v>1135</v>
      </c>
      <c r="C16" s="80" t="s">
        <v>116</v>
      </c>
      <c r="D16" s="404"/>
      <c r="E16" s="405"/>
      <c r="F16" s="405"/>
      <c r="G16" s="405"/>
      <c r="H16" s="406"/>
      <c r="I16" s="57"/>
      <c r="J16" s="283"/>
      <c r="K16" s="10"/>
      <c r="L16" s="10"/>
      <c r="M16" s="10"/>
      <c r="N16" s="10"/>
      <c r="O16" s="308"/>
      <c r="P16" s="308"/>
      <c r="Q16" s="308"/>
      <c r="R16" s="309"/>
      <c r="S16" s="577" t="s">
        <v>332</v>
      </c>
      <c r="T16" s="577"/>
      <c r="U16" s="577"/>
      <c r="V16" s="577"/>
      <c r="W16" s="577"/>
      <c r="X16" s="577"/>
      <c r="Y16" s="84"/>
      <c r="Z16" s="2"/>
      <c r="AA16" s="89"/>
      <c r="AB16" s="365"/>
      <c r="AC16" s="365"/>
      <c r="AD16" s="365"/>
      <c r="AE16" s="365"/>
      <c r="AF16" s="365"/>
      <c r="AG16" s="365"/>
      <c r="AH16" s="365"/>
      <c r="AI16" s="365"/>
      <c r="AJ16" s="365"/>
      <c r="AK16" s="365"/>
      <c r="AL16" s="365"/>
      <c r="AM16" s="365"/>
      <c r="AN16" s="85"/>
      <c r="AO16" s="27"/>
      <c r="AP16" s="41">
        <f>ROUND(N15*Z17,0)</f>
        <v>21095</v>
      </c>
      <c r="AQ16" s="53"/>
    </row>
    <row r="17" spans="1:43" ht="16.5" customHeight="1">
      <c r="A17" s="14">
        <v>73</v>
      </c>
      <c r="B17" s="15">
        <v>1137</v>
      </c>
      <c r="C17" s="80" t="s">
        <v>117</v>
      </c>
      <c r="D17" s="404"/>
      <c r="E17" s="405"/>
      <c r="F17" s="405"/>
      <c r="G17" s="405"/>
      <c r="H17" s="406"/>
      <c r="I17" s="44"/>
      <c r="J17" s="25"/>
      <c r="K17" s="528"/>
      <c r="L17" s="528"/>
      <c r="M17" s="305"/>
      <c r="N17" s="305"/>
      <c r="O17" s="311"/>
      <c r="P17" s="311"/>
      <c r="Q17" s="311"/>
      <c r="R17" s="312"/>
      <c r="S17" s="579"/>
      <c r="T17" s="579"/>
      <c r="U17" s="579"/>
      <c r="V17" s="579"/>
      <c r="W17" s="579"/>
      <c r="X17" s="579"/>
      <c r="Y17" s="25" t="s">
        <v>568</v>
      </c>
      <c r="Z17" s="574">
        <f>$Z$9</f>
        <v>0.9</v>
      </c>
      <c r="AA17" s="575"/>
      <c r="AB17" s="365" t="s">
        <v>1488</v>
      </c>
      <c r="AC17" s="365"/>
      <c r="AD17" s="365"/>
      <c r="AE17" s="365"/>
      <c r="AF17" s="365"/>
      <c r="AG17" s="365"/>
      <c r="AH17" s="365"/>
      <c r="AI17" s="365"/>
      <c r="AJ17" s="365"/>
      <c r="AK17" s="365" t="s">
        <v>568</v>
      </c>
      <c r="AL17" s="530">
        <f>$AL$7</f>
        <v>0.7</v>
      </c>
      <c r="AM17" s="530"/>
      <c r="AN17" s="85"/>
      <c r="AO17" s="27"/>
      <c r="AP17" s="41">
        <f>ROUND(ROUND(N15*Z17,0)*AL17,0)</f>
        <v>14767</v>
      </c>
      <c r="AQ17" s="53"/>
    </row>
    <row r="18" spans="1:43" ht="16.5" customHeight="1">
      <c r="A18" s="14">
        <v>73</v>
      </c>
      <c r="B18" s="15">
        <v>1141</v>
      </c>
      <c r="C18" s="80" t="s">
        <v>118</v>
      </c>
      <c r="D18" s="86"/>
      <c r="E18" s="87"/>
      <c r="F18" s="432"/>
      <c r="G18" s="10"/>
      <c r="H18" s="24"/>
      <c r="I18" s="43" t="s">
        <v>1338</v>
      </c>
      <c r="J18" s="21"/>
      <c r="K18" s="21"/>
      <c r="L18" s="5"/>
      <c r="M18" s="21"/>
      <c r="N18" s="2"/>
      <c r="O18" s="2"/>
      <c r="P18" s="2"/>
      <c r="Q18" s="2"/>
      <c r="R18" s="5"/>
      <c r="S18" s="43"/>
      <c r="T18" s="2"/>
      <c r="U18" s="21"/>
      <c r="V18" s="21"/>
      <c r="W18" s="2"/>
      <c r="X18" s="2"/>
      <c r="Y18" s="2"/>
      <c r="Z18" s="21"/>
      <c r="AA18" s="89"/>
      <c r="AB18" s="283"/>
      <c r="AC18" s="283"/>
      <c r="AD18" s="283"/>
      <c r="AE18" s="283"/>
      <c r="AF18" s="283"/>
      <c r="AG18" s="283"/>
      <c r="AH18" s="283"/>
      <c r="AI18" s="283"/>
      <c r="AJ18" s="283"/>
      <c r="AK18" s="13"/>
      <c r="AL18" s="377"/>
      <c r="AM18" s="379"/>
      <c r="AN18" s="283"/>
      <c r="AO18" s="24"/>
      <c r="AP18" s="41">
        <f>N19</f>
        <v>25765</v>
      </c>
      <c r="AQ18" s="53"/>
    </row>
    <row r="19" spans="1:43" ht="16.5" customHeight="1">
      <c r="A19" s="14">
        <v>73</v>
      </c>
      <c r="B19" s="15">
        <v>1143</v>
      </c>
      <c r="C19" s="80" t="s">
        <v>119</v>
      </c>
      <c r="D19" s="86"/>
      <c r="E19" s="87"/>
      <c r="F19" s="432"/>
      <c r="G19" s="10"/>
      <c r="H19" s="24"/>
      <c r="I19" s="57"/>
      <c r="J19" s="283"/>
      <c r="K19" s="283"/>
      <c r="L19" s="12"/>
      <c r="M19" s="283"/>
      <c r="N19" s="537">
        <v>25765</v>
      </c>
      <c r="O19" s="537"/>
      <c r="P19" s="10" t="s">
        <v>1249</v>
      </c>
      <c r="Q19" s="10"/>
      <c r="R19" s="175"/>
      <c r="S19" s="44"/>
      <c r="T19" s="366"/>
      <c r="U19" s="25"/>
      <c r="V19" s="25"/>
      <c r="W19" s="305"/>
      <c r="X19" s="305"/>
      <c r="Y19" s="305"/>
      <c r="Z19" s="25"/>
      <c r="AA19" s="54"/>
      <c r="AB19" s="364" t="s">
        <v>1488</v>
      </c>
      <c r="AC19" s="365"/>
      <c r="AD19" s="365"/>
      <c r="AE19" s="365"/>
      <c r="AF19" s="365"/>
      <c r="AG19" s="365"/>
      <c r="AH19" s="365"/>
      <c r="AI19" s="365"/>
      <c r="AJ19" s="365"/>
      <c r="AK19" s="365" t="s">
        <v>568</v>
      </c>
      <c r="AL19" s="530">
        <f>$AL$7</f>
        <v>0.7</v>
      </c>
      <c r="AM19" s="530"/>
      <c r="AN19" s="85"/>
      <c r="AO19" s="27"/>
      <c r="AP19" s="41">
        <f>ROUND(N19*AL19,0)</f>
        <v>18036</v>
      </c>
      <c r="AQ19" s="53"/>
    </row>
    <row r="20" spans="1:43" ht="16.5" customHeight="1">
      <c r="A20" s="14">
        <v>73</v>
      </c>
      <c r="B20" s="15">
        <v>1145</v>
      </c>
      <c r="C20" s="80" t="s">
        <v>120</v>
      </c>
      <c r="D20" s="404"/>
      <c r="E20" s="405"/>
      <c r="F20" s="405"/>
      <c r="G20" s="405"/>
      <c r="H20" s="406"/>
      <c r="I20" s="57"/>
      <c r="J20" s="283"/>
      <c r="K20" s="10"/>
      <c r="L20" s="10"/>
      <c r="M20" s="10"/>
      <c r="N20" s="10"/>
      <c r="O20" s="308"/>
      <c r="P20" s="308"/>
      <c r="Q20" s="308"/>
      <c r="R20" s="309"/>
      <c r="S20" s="577" t="s">
        <v>332</v>
      </c>
      <c r="T20" s="577"/>
      <c r="U20" s="577"/>
      <c r="V20" s="577"/>
      <c r="W20" s="577"/>
      <c r="X20" s="577"/>
      <c r="Y20" s="84"/>
      <c r="Z20" s="2"/>
      <c r="AA20" s="89"/>
      <c r="AB20" s="365"/>
      <c r="AC20" s="365"/>
      <c r="AD20" s="365"/>
      <c r="AE20" s="365"/>
      <c r="AF20" s="365"/>
      <c r="AG20" s="365"/>
      <c r="AH20" s="365"/>
      <c r="AI20" s="365"/>
      <c r="AJ20" s="365"/>
      <c r="AK20" s="365"/>
      <c r="AL20" s="365"/>
      <c r="AM20" s="365"/>
      <c r="AN20" s="85"/>
      <c r="AO20" s="27"/>
      <c r="AP20" s="41">
        <f>ROUND(N19*Z21,0)</f>
        <v>23189</v>
      </c>
      <c r="AQ20" s="53"/>
    </row>
    <row r="21" spans="1:43" ht="16.5" customHeight="1">
      <c r="A21" s="14">
        <v>73</v>
      </c>
      <c r="B21" s="15">
        <v>1147</v>
      </c>
      <c r="C21" s="80" t="s">
        <v>121</v>
      </c>
      <c r="D21" s="404"/>
      <c r="E21" s="405"/>
      <c r="F21" s="405"/>
      <c r="G21" s="405"/>
      <c r="H21" s="406"/>
      <c r="I21" s="44"/>
      <c r="J21" s="25"/>
      <c r="K21" s="528"/>
      <c r="L21" s="528"/>
      <c r="M21" s="305"/>
      <c r="N21" s="305"/>
      <c r="O21" s="311"/>
      <c r="P21" s="311"/>
      <c r="Q21" s="311"/>
      <c r="R21" s="312"/>
      <c r="S21" s="579"/>
      <c r="T21" s="579"/>
      <c r="U21" s="579"/>
      <c r="V21" s="579"/>
      <c r="W21" s="579"/>
      <c r="X21" s="579"/>
      <c r="Y21" s="25" t="s">
        <v>568</v>
      </c>
      <c r="Z21" s="574">
        <f>$Z$9</f>
        <v>0.9</v>
      </c>
      <c r="AA21" s="575"/>
      <c r="AB21" s="365" t="s">
        <v>1488</v>
      </c>
      <c r="AC21" s="365"/>
      <c r="AD21" s="365"/>
      <c r="AE21" s="365"/>
      <c r="AF21" s="365"/>
      <c r="AG21" s="365"/>
      <c r="AH21" s="365"/>
      <c r="AI21" s="365"/>
      <c r="AJ21" s="365"/>
      <c r="AK21" s="365" t="s">
        <v>568</v>
      </c>
      <c r="AL21" s="530">
        <f>$AL$7</f>
        <v>0.7</v>
      </c>
      <c r="AM21" s="530"/>
      <c r="AN21" s="85"/>
      <c r="AO21" s="27"/>
      <c r="AP21" s="41">
        <f>ROUND(ROUND(N19*Z21,0)*AL21,0)</f>
        <v>16232</v>
      </c>
      <c r="AQ21" s="53"/>
    </row>
    <row r="22" spans="1:43" ht="16.5" customHeight="1">
      <c r="A22" s="14">
        <v>73</v>
      </c>
      <c r="B22" s="15">
        <v>1151</v>
      </c>
      <c r="C22" s="80" t="s">
        <v>122</v>
      </c>
      <c r="D22" s="303"/>
      <c r="E22" s="405"/>
      <c r="F22" s="405"/>
      <c r="G22" s="405"/>
      <c r="H22" s="406"/>
      <c r="I22" s="43" t="s">
        <v>1339</v>
      </c>
      <c r="J22" s="21"/>
      <c r="K22" s="21"/>
      <c r="L22" s="5"/>
      <c r="M22" s="21"/>
      <c r="N22" s="2"/>
      <c r="O22" s="2"/>
      <c r="P22" s="2"/>
      <c r="Q22" s="2"/>
      <c r="R22" s="5"/>
      <c r="S22" s="43"/>
      <c r="T22" s="2"/>
      <c r="U22" s="21"/>
      <c r="V22" s="21"/>
      <c r="W22" s="2"/>
      <c r="X22" s="2"/>
      <c r="Y22" s="2"/>
      <c r="Z22" s="21"/>
      <c r="AA22" s="89"/>
      <c r="AB22" s="283"/>
      <c r="AC22" s="283"/>
      <c r="AD22" s="283"/>
      <c r="AE22" s="283"/>
      <c r="AF22" s="283"/>
      <c r="AG22" s="283"/>
      <c r="AH22" s="283"/>
      <c r="AI22" s="283"/>
      <c r="AJ22" s="283"/>
      <c r="AK22" s="283"/>
      <c r="AL22" s="92"/>
      <c r="AM22" s="177"/>
      <c r="AN22" s="283"/>
      <c r="AO22" s="24"/>
      <c r="AP22" s="41">
        <f>N23</f>
        <v>28305</v>
      </c>
      <c r="AQ22" s="53"/>
    </row>
    <row r="23" spans="1:43" ht="16.5" customHeight="1">
      <c r="A23" s="14">
        <v>73</v>
      </c>
      <c r="B23" s="15">
        <v>1153</v>
      </c>
      <c r="C23" s="80" t="s">
        <v>123</v>
      </c>
      <c r="D23" s="303"/>
      <c r="E23" s="405"/>
      <c r="F23" s="405"/>
      <c r="G23" s="405"/>
      <c r="H23" s="406"/>
      <c r="I23" s="57"/>
      <c r="J23" s="283"/>
      <c r="K23" s="283"/>
      <c r="L23" s="12"/>
      <c r="M23" s="283"/>
      <c r="N23" s="537">
        <v>28305</v>
      </c>
      <c r="O23" s="537"/>
      <c r="P23" s="10" t="s">
        <v>1249</v>
      </c>
      <c r="Q23" s="10"/>
      <c r="R23" s="175"/>
      <c r="S23" s="44"/>
      <c r="T23" s="366"/>
      <c r="U23" s="25"/>
      <c r="V23" s="25"/>
      <c r="W23" s="305"/>
      <c r="X23" s="305"/>
      <c r="Y23" s="305"/>
      <c r="Z23" s="25"/>
      <c r="AA23" s="54"/>
      <c r="AB23" s="364" t="s">
        <v>1488</v>
      </c>
      <c r="AC23" s="365"/>
      <c r="AD23" s="365"/>
      <c r="AE23" s="365"/>
      <c r="AF23" s="365"/>
      <c r="AG23" s="365"/>
      <c r="AH23" s="365"/>
      <c r="AI23" s="365"/>
      <c r="AJ23" s="365"/>
      <c r="AK23" s="365" t="s">
        <v>568</v>
      </c>
      <c r="AL23" s="530">
        <f>$AL$7</f>
        <v>0.7</v>
      </c>
      <c r="AM23" s="530"/>
      <c r="AN23" s="85"/>
      <c r="AO23" s="27"/>
      <c r="AP23" s="41">
        <f>ROUND(N23*AL23,0)</f>
        <v>19814</v>
      </c>
      <c r="AQ23" s="53"/>
    </row>
    <row r="24" spans="1:43" ht="16.5" customHeight="1">
      <c r="A24" s="14">
        <v>73</v>
      </c>
      <c r="B24" s="15">
        <v>1155</v>
      </c>
      <c r="C24" s="80" t="s">
        <v>124</v>
      </c>
      <c r="D24" s="404"/>
      <c r="E24" s="405"/>
      <c r="F24" s="405"/>
      <c r="G24" s="405"/>
      <c r="H24" s="406"/>
      <c r="I24" s="57"/>
      <c r="J24" s="283"/>
      <c r="K24" s="10"/>
      <c r="L24" s="10"/>
      <c r="M24" s="10"/>
      <c r="N24" s="10"/>
      <c r="O24" s="308"/>
      <c r="P24" s="308"/>
      <c r="Q24" s="308"/>
      <c r="R24" s="309"/>
      <c r="S24" s="577" t="s">
        <v>332</v>
      </c>
      <c r="T24" s="577"/>
      <c r="U24" s="577"/>
      <c r="V24" s="577"/>
      <c r="W24" s="577"/>
      <c r="X24" s="577"/>
      <c r="Y24" s="84"/>
      <c r="Z24" s="2"/>
      <c r="AA24" s="89"/>
      <c r="AB24" s="365"/>
      <c r="AC24" s="365"/>
      <c r="AD24" s="365"/>
      <c r="AE24" s="365"/>
      <c r="AF24" s="365"/>
      <c r="AG24" s="365"/>
      <c r="AH24" s="365"/>
      <c r="AI24" s="365"/>
      <c r="AJ24" s="365"/>
      <c r="AK24" s="365"/>
      <c r="AL24" s="365"/>
      <c r="AM24" s="365"/>
      <c r="AN24" s="85"/>
      <c r="AO24" s="27"/>
      <c r="AP24" s="41">
        <f>ROUND(N23*Z25,0)</f>
        <v>25475</v>
      </c>
      <c r="AQ24" s="53"/>
    </row>
    <row r="25" spans="1:43" ht="16.5" customHeight="1">
      <c r="A25" s="14">
        <v>73</v>
      </c>
      <c r="B25" s="15">
        <v>1157</v>
      </c>
      <c r="C25" s="80" t="s">
        <v>569</v>
      </c>
      <c r="D25" s="404"/>
      <c r="E25" s="405"/>
      <c r="F25" s="405"/>
      <c r="G25" s="405"/>
      <c r="H25" s="406"/>
      <c r="I25" s="44"/>
      <c r="J25" s="25"/>
      <c r="K25" s="528"/>
      <c r="L25" s="528"/>
      <c r="M25" s="305"/>
      <c r="N25" s="305"/>
      <c r="O25" s="311"/>
      <c r="P25" s="311"/>
      <c r="Q25" s="311"/>
      <c r="R25" s="312"/>
      <c r="S25" s="579"/>
      <c r="T25" s="579"/>
      <c r="U25" s="579"/>
      <c r="V25" s="579"/>
      <c r="W25" s="579"/>
      <c r="X25" s="579"/>
      <c r="Y25" s="25" t="s">
        <v>568</v>
      </c>
      <c r="Z25" s="574">
        <f>$Z$9</f>
        <v>0.9</v>
      </c>
      <c r="AA25" s="575"/>
      <c r="AB25" s="365" t="s">
        <v>1488</v>
      </c>
      <c r="AC25" s="365"/>
      <c r="AD25" s="365"/>
      <c r="AE25" s="365"/>
      <c r="AF25" s="365"/>
      <c r="AG25" s="365"/>
      <c r="AH25" s="365"/>
      <c r="AI25" s="365"/>
      <c r="AJ25" s="365"/>
      <c r="AK25" s="365" t="s">
        <v>568</v>
      </c>
      <c r="AL25" s="530">
        <f>$AL$7</f>
        <v>0.7</v>
      </c>
      <c r="AM25" s="530"/>
      <c r="AN25" s="85"/>
      <c r="AO25" s="27"/>
      <c r="AP25" s="41">
        <f>ROUND(ROUND(N23*Z25,0)*AL25,0)</f>
        <v>17833</v>
      </c>
      <c r="AQ25" s="53"/>
    </row>
    <row r="26" spans="1:43" ht="16.5" customHeight="1">
      <c r="A26" s="14">
        <v>73</v>
      </c>
      <c r="B26" s="14">
        <v>6300</v>
      </c>
      <c r="C26" s="16" t="s">
        <v>1340</v>
      </c>
      <c r="D26" s="306" t="s">
        <v>1341</v>
      </c>
      <c r="E26" s="307"/>
      <c r="F26" s="307"/>
      <c r="G26" s="307"/>
      <c r="H26" s="307"/>
      <c r="I26" s="307"/>
      <c r="J26" s="307"/>
      <c r="K26" s="307"/>
      <c r="L26" s="307"/>
      <c r="M26" s="365"/>
      <c r="N26" s="307"/>
      <c r="O26" s="307"/>
      <c r="P26" s="307"/>
      <c r="Q26" s="307"/>
      <c r="R26" s="365"/>
      <c r="S26" s="40"/>
      <c r="W26" s="365"/>
      <c r="X26" s="365"/>
      <c r="Y26" s="365"/>
      <c r="Z26" s="365"/>
      <c r="AA26" s="365"/>
      <c r="AB26" s="365"/>
      <c r="AC26" s="365"/>
      <c r="AD26" s="365"/>
      <c r="AE26" s="365"/>
      <c r="AF26" s="365"/>
      <c r="AG26" s="365"/>
      <c r="AH26" s="365"/>
      <c r="AI26" s="529">
        <v>30</v>
      </c>
      <c r="AJ26" s="529"/>
      <c r="AK26" s="307" t="s">
        <v>954</v>
      </c>
      <c r="AL26" s="365"/>
      <c r="AM26" s="365"/>
      <c r="AN26" s="365"/>
      <c r="AO26" s="88"/>
      <c r="AP26" s="41">
        <f aca="true" t="shared" si="0" ref="AP26:AP34">AI26</f>
        <v>30</v>
      </c>
      <c r="AQ26" s="122" t="s">
        <v>1333</v>
      </c>
    </row>
    <row r="27" spans="1:43" ht="16.5" customHeight="1">
      <c r="A27" s="14">
        <v>73</v>
      </c>
      <c r="B27" s="14">
        <v>6128</v>
      </c>
      <c r="C27" s="63" t="s">
        <v>1558</v>
      </c>
      <c r="D27" s="20" t="s">
        <v>1489</v>
      </c>
      <c r="E27" s="2"/>
      <c r="F27" s="2"/>
      <c r="G27" s="2"/>
      <c r="H27" s="21"/>
      <c r="I27" s="21"/>
      <c r="J27" s="21"/>
      <c r="K27" s="21"/>
      <c r="L27" s="21"/>
      <c r="M27" s="21"/>
      <c r="N27" s="306" t="s">
        <v>570</v>
      </c>
      <c r="O27" s="365"/>
      <c r="P27" s="365"/>
      <c r="Q27" s="365"/>
      <c r="R27" s="365"/>
      <c r="S27" s="307"/>
      <c r="T27" s="307"/>
      <c r="U27" s="307"/>
      <c r="V27" s="307"/>
      <c r="W27" s="307"/>
      <c r="X27" s="365"/>
      <c r="Y27" s="307"/>
      <c r="Z27" s="307"/>
      <c r="AA27" s="307"/>
      <c r="AB27" s="365"/>
      <c r="AC27" s="365"/>
      <c r="AD27" s="365"/>
      <c r="AE27" s="365"/>
      <c r="AF27" s="307"/>
      <c r="AG27" s="365"/>
      <c r="AH27" s="40"/>
      <c r="AI27" s="529">
        <v>800</v>
      </c>
      <c r="AJ27" s="529"/>
      <c r="AK27" s="307" t="s">
        <v>954</v>
      </c>
      <c r="AL27" s="365"/>
      <c r="AM27" s="365"/>
      <c r="AN27" s="365"/>
      <c r="AO27" s="88"/>
      <c r="AP27" s="41">
        <f t="shared" si="0"/>
        <v>800</v>
      </c>
      <c r="AQ27" s="29" t="s">
        <v>1957</v>
      </c>
    </row>
    <row r="28" spans="1:43" ht="16.5" customHeight="1">
      <c r="A28" s="14">
        <v>73</v>
      </c>
      <c r="B28" s="14">
        <v>6129</v>
      </c>
      <c r="C28" s="63" t="s">
        <v>1559</v>
      </c>
      <c r="D28" s="304"/>
      <c r="E28" s="305"/>
      <c r="F28" s="305"/>
      <c r="G28" s="305"/>
      <c r="H28" s="25"/>
      <c r="I28" s="25"/>
      <c r="J28" s="25"/>
      <c r="K28" s="25"/>
      <c r="L28" s="25"/>
      <c r="M28" s="25"/>
      <c r="N28" s="306" t="s">
        <v>571</v>
      </c>
      <c r="O28" s="365"/>
      <c r="P28" s="365"/>
      <c r="Q28" s="365"/>
      <c r="R28" s="365"/>
      <c r="S28" s="307"/>
      <c r="T28" s="307"/>
      <c r="U28" s="307"/>
      <c r="V28" s="307"/>
      <c r="W28" s="307"/>
      <c r="X28" s="365"/>
      <c r="Y28" s="307"/>
      <c r="Z28" s="307"/>
      <c r="AA28" s="307"/>
      <c r="AB28" s="365"/>
      <c r="AC28" s="365"/>
      <c r="AD28" s="365"/>
      <c r="AE28" s="365"/>
      <c r="AF28" s="307"/>
      <c r="AG28" s="365"/>
      <c r="AH28" s="40"/>
      <c r="AI28" s="529">
        <v>500</v>
      </c>
      <c r="AJ28" s="529"/>
      <c r="AK28" s="307" t="s">
        <v>954</v>
      </c>
      <c r="AL28" s="365"/>
      <c r="AM28" s="365"/>
      <c r="AN28" s="365"/>
      <c r="AO28" s="88"/>
      <c r="AP28" s="41">
        <f t="shared" si="0"/>
        <v>500</v>
      </c>
      <c r="AQ28" s="23"/>
    </row>
    <row r="29" spans="1:43" ht="16.5" customHeight="1">
      <c r="A29" s="14">
        <v>73</v>
      </c>
      <c r="B29" s="14">
        <v>6137</v>
      </c>
      <c r="C29" s="63" t="s">
        <v>1560</v>
      </c>
      <c r="D29" s="20" t="s">
        <v>1555</v>
      </c>
      <c r="E29" s="2"/>
      <c r="F29" s="2"/>
      <c r="G29" s="2"/>
      <c r="H29" s="21"/>
      <c r="I29" s="21"/>
      <c r="J29" s="21"/>
      <c r="K29" s="21"/>
      <c r="L29" s="21"/>
      <c r="M29" s="21"/>
      <c r="N29" s="306" t="s">
        <v>572</v>
      </c>
      <c r="O29" s="365"/>
      <c r="P29" s="365"/>
      <c r="Q29" s="365"/>
      <c r="R29" s="365"/>
      <c r="S29" s="307"/>
      <c r="T29" s="307"/>
      <c r="U29" s="307"/>
      <c r="V29" s="307"/>
      <c r="W29" s="307"/>
      <c r="X29" s="365"/>
      <c r="Y29" s="307"/>
      <c r="Z29" s="307"/>
      <c r="AA29" s="307"/>
      <c r="AB29" s="365"/>
      <c r="AC29" s="365"/>
      <c r="AD29" s="365"/>
      <c r="AE29" s="365"/>
      <c r="AF29" s="307"/>
      <c r="AG29" s="365"/>
      <c r="AH29" s="40"/>
      <c r="AI29" s="529">
        <v>900</v>
      </c>
      <c r="AJ29" s="529"/>
      <c r="AK29" s="307" t="s">
        <v>954</v>
      </c>
      <c r="AL29" s="365"/>
      <c r="AM29" s="365"/>
      <c r="AN29" s="365"/>
      <c r="AO29" s="88"/>
      <c r="AP29" s="41">
        <f t="shared" si="0"/>
        <v>900</v>
      </c>
      <c r="AQ29" s="23"/>
    </row>
    <row r="30" spans="1:43" ht="16.5" customHeight="1">
      <c r="A30" s="14">
        <v>73</v>
      </c>
      <c r="B30" s="14">
        <v>6138</v>
      </c>
      <c r="C30" s="63" t="s">
        <v>1561</v>
      </c>
      <c r="D30" s="304"/>
      <c r="E30" s="305"/>
      <c r="F30" s="305"/>
      <c r="G30" s="305"/>
      <c r="H30" s="25"/>
      <c r="I30" s="25"/>
      <c r="J30" s="25"/>
      <c r="K30" s="25"/>
      <c r="L30" s="25"/>
      <c r="M30" s="25"/>
      <c r="N30" s="306" t="s">
        <v>573</v>
      </c>
      <c r="O30" s="365"/>
      <c r="P30" s="365"/>
      <c r="Q30" s="365"/>
      <c r="R30" s="365"/>
      <c r="S30" s="307"/>
      <c r="T30" s="307"/>
      <c r="U30" s="307"/>
      <c r="V30" s="307"/>
      <c r="W30" s="307"/>
      <c r="X30" s="365"/>
      <c r="Y30" s="307"/>
      <c r="Z30" s="307"/>
      <c r="AA30" s="307"/>
      <c r="AB30" s="365"/>
      <c r="AC30" s="365"/>
      <c r="AD30" s="365"/>
      <c r="AE30" s="365"/>
      <c r="AF30" s="307"/>
      <c r="AG30" s="365"/>
      <c r="AH30" s="40"/>
      <c r="AI30" s="529">
        <v>700</v>
      </c>
      <c r="AJ30" s="529"/>
      <c r="AK30" s="307" t="s">
        <v>954</v>
      </c>
      <c r="AL30" s="365"/>
      <c r="AM30" s="365"/>
      <c r="AN30" s="365"/>
      <c r="AO30" s="88"/>
      <c r="AP30" s="41">
        <f t="shared" si="0"/>
        <v>700</v>
      </c>
      <c r="AQ30" s="23"/>
    </row>
    <row r="31" spans="1:43" ht="16.5" customHeight="1">
      <c r="A31" s="14">
        <v>73</v>
      </c>
      <c r="B31" s="14">
        <v>6139</v>
      </c>
      <c r="C31" s="63" t="s">
        <v>1197</v>
      </c>
      <c r="D31" s="306" t="s">
        <v>1556</v>
      </c>
      <c r="E31" s="307"/>
      <c r="F31" s="307"/>
      <c r="G31" s="307"/>
      <c r="H31" s="365"/>
      <c r="I31" s="365"/>
      <c r="J31" s="365"/>
      <c r="K31" s="365"/>
      <c r="L31" s="365"/>
      <c r="M31" s="365"/>
      <c r="N31" s="307"/>
      <c r="O31" s="365"/>
      <c r="P31" s="365"/>
      <c r="Q31" s="365"/>
      <c r="R31" s="365"/>
      <c r="S31" s="307"/>
      <c r="T31" s="307"/>
      <c r="U31" s="307"/>
      <c r="V31" s="307"/>
      <c r="W31" s="307"/>
      <c r="X31" s="365"/>
      <c r="Y31" s="307"/>
      <c r="Z31" s="307"/>
      <c r="AA31" s="307"/>
      <c r="AB31" s="365"/>
      <c r="AC31" s="365"/>
      <c r="AD31" s="365"/>
      <c r="AE31" s="365"/>
      <c r="AF31" s="307"/>
      <c r="AG31" s="365"/>
      <c r="AH31" s="40"/>
      <c r="AI31" s="529">
        <v>500</v>
      </c>
      <c r="AJ31" s="529"/>
      <c r="AK31" s="307" t="s">
        <v>954</v>
      </c>
      <c r="AL31" s="365"/>
      <c r="AM31" s="365"/>
      <c r="AN31" s="365"/>
      <c r="AO31" s="88"/>
      <c r="AP31" s="41">
        <f t="shared" si="0"/>
        <v>500</v>
      </c>
      <c r="AQ31" s="23"/>
    </row>
    <row r="32" spans="1:43" ht="16.5" customHeight="1">
      <c r="A32" s="14">
        <v>73</v>
      </c>
      <c r="B32" s="14">
        <v>6101</v>
      </c>
      <c r="C32" s="63" t="s">
        <v>1562</v>
      </c>
      <c r="D32" s="17" t="s">
        <v>574</v>
      </c>
      <c r="E32" s="116"/>
      <c r="F32" s="18"/>
      <c r="G32" s="18"/>
      <c r="H32" s="18"/>
      <c r="I32" s="2"/>
      <c r="J32" s="2"/>
      <c r="K32" s="2"/>
      <c r="L32" s="2"/>
      <c r="M32" s="2"/>
      <c r="N32" s="306" t="s">
        <v>435</v>
      </c>
      <c r="O32" s="307"/>
      <c r="P32" s="365"/>
      <c r="Q32" s="365"/>
      <c r="R32" s="365"/>
      <c r="S32" s="307"/>
      <c r="T32" s="307"/>
      <c r="U32" s="307"/>
      <c r="V32" s="365"/>
      <c r="W32" s="307"/>
      <c r="X32" s="365"/>
      <c r="Y32" s="307"/>
      <c r="Z32" s="307"/>
      <c r="AA32" s="307"/>
      <c r="AB32" s="365"/>
      <c r="AC32" s="365"/>
      <c r="AD32" s="365"/>
      <c r="AE32" s="365"/>
      <c r="AF32" s="307"/>
      <c r="AG32" s="365"/>
      <c r="AH32" s="40"/>
      <c r="AI32" s="529">
        <v>500</v>
      </c>
      <c r="AJ32" s="529"/>
      <c r="AK32" s="307" t="s">
        <v>954</v>
      </c>
      <c r="AL32" s="365"/>
      <c r="AM32" s="365"/>
      <c r="AN32" s="365"/>
      <c r="AO32" s="88"/>
      <c r="AP32" s="41">
        <f t="shared" si="0"/>
        <v>500</v>
      </c>
      <c r="AQ32" s="23"/>
    </row>
    <row r="33" spans="1:43" ht="16.5" customHeight="1">
      <c r="A33" s="14">
        <v>73</v>
      </c>
      <c r="B33" s="14">
        <v>6102</v>
      </c>
      <c r="C33" s="63" t="s">
        <v>1563</v>
      </c>
      <c r="D33" s="404"/>
      <c r="E33" s="30"/>
      <c r="F33" s="405"/>
      <c r="G33" s="405"/>
      <c r="H33" s="405"/>
      <c r="I33" s="10"/>
      <c r="J33" s="10"/>
      <c r="K33" s="10"/>
      <c r="L33" s="10"/>
      <c r="M33" s="10"/>
      <c r="N33" s="306" t="s">
        <v>436</v>
      </c>
      <c r="O33" s="307"/>
      <c r="P33" s="365"/>
      <c r="Q33" s="365"/>
      <c r="R33" s="365"/>
      <c r="S33" s="307"/>
      <c r="T33" s="307"/>
      <c r="U33" s="307"/>
      <c r="V33" s="365"/>
      <c r="W33" s="307"/>
      <c r="X33" s="365"/>
      <c r="Y33" s="307"/>
      <c r="Z33" s="307"/>
      <c r="AA33" s="307"/>
      <c r="AB33" s="365"/>
      <c r="AC33" s="365"/>
      <c r="AD33" s="365"/>
      <c r="AE33" s="365"/>
      <c r="AF33" s="307"/>
      <c r="AG33" s="365"/>
      <c r="AH33" s="40"/>
      <c r="AI33" s="529">
        <v>350</v>
      </c>
      <c r="AJ33" s="529"/>
      <c r="AK33" s="307" t="s">
        <v>954</v>
      </c>
      <c r="AL33" s="365"/>
      <c r="AM33" s="365"/>
      <c r="AN33" s="365"/>
      <c r="AO33" s="88"/>
      <c r="AP33" s="41">
        <f t="shared" si="0"/>
        <v>350</v>
      </c>
      <c r="AQ33" s="23"/>
    </row>
    <row r="34" spans="1:43" ht="16.5" customHeight="1">
      <c r="A34" s="14">
        <v>73</v>
      </c>
      <c r="B34" s="14">
        <v>6103</v>
      </c>
      <c r="C34" s="63" t="s">
        <v>1564</v>
      </c>
      <c r="D34" s="304"/>
      <c r="E34" s="305"/>
      <c r="F34" s="305"/>
      <c r="G34" s="305"/>
      <c r="H34" s="25"/>
      <c r="I34" s="25"/>
      <c r="J34" s="25"/>
      <c r="K34" s="25"/>
      <c r="L34" s="25"/>
      <c r="M34" s="25"/>
      <c r="N34" s="306" t="s">
        <v>437</v>
      </c>
      <c r="O34" s="365"/>
      <c r="P34" s="365"/>
      <c r="Q34" s="365"/>
      <c r="R34" s="365"/>
      <c r="S34" s="307"/>
      <c r="T34" s="307"/>
      <c r="U34" s="307"/>
      <c r="V34" s="307"/>
      <c r="W34" s="307"/>
      <c r="X34" s="365"/>
      <c r="Y34" s="307"/>
      <c r="Z34" s="307"/>
      <c r="AA34" s="307"/>
      <c r="AB34" s="365"/>
      <c r="AC34" s="365"/>
      <c r="AD34" s="365"/>
      <c r="AE34" s="365"/>
      <c r="AF34" s="307"/>
      <c r="AG34" s="365"/>
      <c r="AH34" s="40"/>
      <c r="AI34" s="529">
        <v>350</v>
      </c>
      <c r="AJ34" s="529"/>
      <c r="AK34" s="307" t="s">
        <v>954</v>
      </c>
      <c r="AL34" s="365"/>
      <c r="AM34" s="365"/>
      <c r="AN34" s="365"/>
      <c r="AO34" s="88"/>
      <c r="AP34" s="41">
        <f t="shared" si="0"/>
        <v>350</v>
      </c>
      <c r="AQ34" s="23"/>
    </row>
    <row r="35" spans="1:43" ht="16.5" customHeight="1">
      <c r="A35" s="14">
        <v>73</v>
      </c>
      <c r="B35" s="14">
        <v>6104</v>
      </c>
      <c r="C35" s="63" t="s">
        <v>575</v>
      </c>
      <c r="D35" s="20" t="s">
        <v>333</v>
      </c>
      <c r="E35" s="2"/>
      <c r="F35" s="2"/>
      <c r="G35" s="2"/>
      <c r="H35" s="2"/>
      <c r="I35" s="2"/>
      <c r="J35" s="2"/>
      <c r="K35" s="2"/>
      <c r="L35" s="2"/>
      <c r="M35" s="19"/>
      <c r="N35" s="306" t="s">
        <v>1780</v>
      </c>
      <c r="O35" s="99"/>
      <c r="P35" s="365"/>
      <c r="Q35" s="365"/>
      <c r="R35" s="365"/>
      <c r="S35" s="307"/>
      <c r="T35" s="307"/>
      <c r="U35" s="307"/>
      <c r="V35" s="365"/>
      <c r="W35" s="307"/>
      <c r="X35" s="365"/>
      <c r="Y35" s="2"/>
      <c r="Z35" s="2"/>
      <c r="AA35" s="2"/>
      <c r="AB35" s="307"/>
      <c r="AC35" s="307"/>
      <c r="AD35" s="307"/>
      <c r="AE35" s="365"/>
      <c r="AF35" s="365"/>
      <c r="AG35" s="365"/>
      <c r="AH35" s="365"/>
      <c r="AI35" s="131" t="s">
        <v>1008</v>
      </c>
      <c r="AJ35" s="21" t="s">
        <v>576</v>
      </c>
      <c r="AK35" s="21"/>
      <c r="AL35" s="13"/>
      <c r="AM35" s="2" t="s">
        <v>2301</v>
      </c>
      <c r="AN35" s="365"/>
      <c r="AO35" s="88"/>
      <c r="AP35" s="41"/>
      <c r="AQ35" s="23"/>
    </row>
    <row r="36" spans="1:43" ht="16.5" customHeight="1">
      <c r="A36" s="14">
        <v>73</v>
      </c>
      <c r="B36" s="14">
        <v>6106</v>
      </c>
      <c r="C36" s="63" t="s">
        <v>577</v>
      </c>
      <c r="D36" s="28"/>
      <c r="E36" s="10"/>
      <c r="F36" s="10"/>
      <c r="G36" s="10"/>
      <c r="H36" s="10"/>
      <c r="I36" s="10"/>
      <c r="J36" s="10"/>
      <c r="K36" s="10"/>
      <c r="L36" s="10"/>
      <c r="M36" s="24"/>
      <c r="N36" s="306" t="s">
        <v>1781</v>
      </c>
      <c r="O36" s="99"/>
      <c r="P36" s="365"/>
      <c r="Q36" s="365"/>
      <c r="R36" s="365"/>
      <c r="S36" s="307"/>
      <c r="T36" s="307"/>
      <c r="U36" s="307"/>
      <c r="V36" s="365"/>
      <c r="W36" s="307"/>
      <c r="X36" s="365"/>
      <c r="Y36" s="307"/>
      <c r="Z36" s="307"/>
      <c r="AA36" s="307"/>
      <c r="AB36" s="307"/>
      <c r="AC36" s="307"/>
      <c r="AD36" s="307"/>
      <c r="AE36" s="365"/>
      <c r="AF36" s="365"/>
      <c r="AG36" s="365"/>
      <c r="AH36" s="365"/>
      <c r="AI36" s="40" t="s">
        <v>1190</v>
      </c>
      <c r="AJ36" s="40"/>
      <c r="AK36" s="539">
        <v>0.9</v>
      </c>
      <c r="AL36" s="540"/>
      <c r="AM36" s="307" t="s">
        <v>2301</v>
      </c>
      <c r="AN36" s="365"/>
      <c r="AO36" s="88"/>
      <c r="AP36" s="41"/>
      <c r="AQ36" s="23"/>
    </row>
    <row r="37" spans="1:43" ht="16.5" customHeight="1">
      <c r="A37" s="14">
        <v>73</v>
      </c>
      <c r="B37" s="14">
        <v>6108</v>
      </c>
      <c r="C37" s="63" t="s">
        <v>578</v>
      </c>
      <c r="D37" s="304"/>
      <c r="E37" s="305"/>
      <c r="F37" s="305"/>
      <c r="G37" s="305"/>
      <c r="H37" s="305"/>
      <c r="I37" s="305"/>
      <c r="J37" s="305"/>
      <c r="K37" s="305"/>
      <c r="L37" s="305"/>
      <c r="M37" s="26"/>
      <c r="N37" s="306" t="s">
        <v>1782</v>
      </c>
      <c r="O37" s="99"/>
      <c r="P37" s="365"/>
      <c r="Q37" s="365"/>
      <c r="R37" s="365"/>
      <c r="S37" s="307"/>
      <c r="T37" s="307"/>
      <c r="U37" s="307"/>
      <c r="V37" s="307"/>
      <c r="W37" s="307"/>
      <c r="X37" s="365"/>
      <c r="Y37" s="305"/>
      <c r="Z37" s="305"/>
      <c r="AA37" s="305"/>
      <c r="AB37" s="307"/>
      <c r="AC37" s="307"/>
      <c r="AD37" s="307"/>
      <c r="AE37" s="365"/>
      <c r="AF37" s="365"/>
      <c r="AG37" s="365"/>
      <c r="AH37" s="365"/>
      <c r="AI37" s="40" t="s">
        <v>1190</v>
      </c>
      <c r="AJ37" s="40"/>
      <c r="AK37" s="539">
        <v>0.8</v>
      </c>
      <c r="AL37" s="540"/>
      <c r="AM37" s="305" t="s">
        <v>2301</v>
      </c>
      <c r="AN37" s="365"/>
      <c r="AO37" s="88"/>
      <c r="AP37" s="41"/>
      <c r="AQ37" s="23"/>
    </row>
    <row r="38" spans="1:43" ht="16.5" customHeight="1">
      <c r="A38" s="14">
        <v>73</v>
      </c>
      <c r="B38" s="14">
        <v>7101</v>
      </c>
      <c r="C38" s="63" t="s">
        <v>398</v>
      </c>
      <c r="D38" s="17"/>
      <c r="E38" s="509" t="s">
        <v>1858</v>
      </c>
      <c r="F38" s="509"/>
      <c r="G38" s="509"/>
      <c r="H38" s="509"/>
      <c r="I38" s="509"/>
      <c r="J38" s="509"/>
      <c r="K38" s="509"/>
      <c r="L38" s="509"/>
      <c r="M38" s="510"/>
      <c r="N38" s="306"/>
      <c r="O38" s="307"/>
      <c r="P38" s="365"/>
      <c r="Q38" s="365"/>
      <c r="R38" s="365"/>
      <c r="S38" s="307"/>
      <c r="T38" s="307"/>
      <c r="U38" s="307"/>
      <c r="V38" s="365"/>
      <c r="W38" s="307"/>
      <c r="X38" s="365"/>
      <c r="Y38" s="307"/>
      <c r="Z38" s="307"/>
      <c r="AA38" s="307"/>
      <c r="AB38" s="365"/>
      <c r="AC38" s="365"/>
      <c r="AD38" s="365"/>
      <c r="AE38" s="365"/>
      <c r="AF38" s="307"/>
      <c r="AG38" s="365"/>
      <c r="AH38" s="40"/>
      <c r="AI38" s="529">
        <v>50</v>
      </c>
      <c r="AJ38" s="529"/>
      <c r="AK38" s="307" t="s">
        <v>954</v>
      </c>
      <c r="AL38" s="365"/>
      <c r="AM38" s="365"/>
      <c r="AN38" s="365"/>
      <c r="AO38" s="88"/>
      <c r="AP38" s="41">
        <f aca="true" t="shared" si="1" ref="AP38:AP47">AI38</f>
        <v>50</v>
      </c>
      <c r="AQ38" s="23"/>
    </row>
    <row r="39" spans="1:43" ht="16.5" customHeight="1">
      <c r="A39" s="14">
        <v>73</v>
      </c>
      <c r="B39" s="14">
        <v>7103</v>
      </c>
      <c r="C39" s="63" t="s">
        <v>399</v>
      </c>
      <c r="D39" s="404"/>
      <c r="E39" s="511"/>
      <c r="F39" s="511"/>
      <c r="G39" s="511"/>
      <c r="H39" s="511"/>
      <c r="I39" s="511"/>
      <c r="J39" s="511"/>
      <c r="K39" s="511"/>
      <c r="L39" s="511"/>
      <c r="M39" s="512"/>
      <c r="N39" s="306"/>
      <c r="O39" s="307"/>
      <c r="P39" s="365"/>
      <c r="Q39" s="365"/>
      <c r="R39" s="365"/>
      <c r="S39" s="307"/>
      <c r="T39" s="307"/>
      <c r="U39" s="307"/>
      <c r="V39" s="365"/>
      <c r="W39" s="307"/>
      <c r="X39" s="365"/>
      <c r="Y39" s="307"/>
      <c r="Z39" s="307"/>
      <c r="AA39" s="307"/>
      <c r="AB39" s="365"/>
      <c r="AC39" s="365"/>
      <c r="AD39" s="365"/>
      <c r="AE39" s="365"/>
      <c r="AF39" s="307"/>
      <c r="AG39" s="365"/>
      <c r="AH39" s="40"/>
      <c r="AI39" s="529">
        <v>100</v>
      </c>
      <c r="AJ39" s="529"/>
      <c r="AK39" s="307" t="s">
        <v>954</v>
      </c>
      <c r="AL39" s="365"/>
      <c r="AM39" s="365"/>
      <c r="AN39" s="365"/>
      <c r="AO39" s="88"/>
      <c r="AP39" s="41">
        <f t="shared" si="1"/>
        <v>100</v>
      </c>
      <c r="AQ39" s="23"/>
    </row>
    <row r="40" spans="1:43" ht="16.5" customHeight="1">
      <c r="A40" s="14">
        <v>73</v>
      </c>
      <c r="B40" s="14">
        <v>7105</v>
      </c>
      <c r="C40" s="63" t="s">
        <v>400</v>
      </c>
      <c r="D40" s="28"/>
      <c r="E40" s="511"/>
      <c r="F40" s="511"/>
      <c r="G40" s="511"/>
      <c r="H40" s="511"/>
      <c r="I40" s="511"/>
      <c r="J40" s="511"/>
      <c r="K40" s="511"/>
      <c r="L40" s="511"/>
      <c r="M40" s="512"/>
      <c r="N40" s="306"/>
      <c r="O40" s="365"/>
      <c r="P40" s="365"/>
      <c r="Q40" s="365"/>
      <c r="R40" s="365"/>
      <c r="S40" s="307"/>
      <c r="T40" s="307"/>
      <c r="U40" s="307"/>
      <c r="V40" s="307"/>
      <c r="W40" s="307"/>
      <c r="X40" s="365"/>
      <c r="Y40" s="307"/>
      <c r="Z40" s="307"/>
      <c r="AA40" s="307"/>
      <c r="AB40" s="365"/>
      <c r="AC40" s="365"/>
      <c r="AD40" s="365"/>
      <c r="AE40" s="365"/>
      <c r="AF40" s="307"/>
      <c r="AG40" s="365"/>
      <c r="AH40" s="40"/>
      <c r="AI40" s="529">
        <v>150</v>
      </c>
      <c r="AJ40" s="529"/>
      <c r="AK40" s="307" t="s">
        <v>954</v>
      </c>
      <c r="AL40" s="365"/>
      <c r="AM40" s="365"/>
      <c r="AN40" s="365"/>
      <c r="AO40" s="88"/>
      <c r="AP40" s="41">
        <f t="shared" si="1"/>
        <v>150</v>
      </c>
      <c r="AQ40" s="23"/>
    </row>
    <row r="41" spans="1:43" ht="16.5" customHeight="1">
      <c r="A41" s="14">
        <v>73</v>
      </c>
      <c r="B41" s="14">
        <v>7107</v>
      </c>
      <c r="C41" s="63" t="s">
        <v>962</v>
      </c>
      <c r="D41" s="303"/>
      <c r="E41" s="308"/>
      <c r="F41" s="308"/>
      <c r="G41" s="308"/>
      <c r="H41" s="308"/>
      <c r="I41" s="308"/>
      <c r="J41" s="308"/>
      <c r="K41" s="308"/>
      <c r="L41" s="308"/>
      <c r="M41" s="309"/>
      <c r="N41" s="306"/>
      <c r="O41" s="307"/>
      <c r="P41" s="365"/>
      <c r="Q41" s="365"/>
      <c r="R41" s="365"/>
      <c r="S41" s="307"/>
      <c r="T41" s="307"/>
      <c r="U41" s="307"/>
      <c r="V41" s="365"/>
      <c r="W41" s="307"/>
      <c r="X41" s="365"/>
      <c r="Y41" s="307"/>
      <c r="Z41" s="307"/>
      <c r="AA41" s="307"/>
      <c r="AB41" s="365"/>
      <c r="AC41" s="365"/>
      <c r="AD41" s="365"/>
      <c r="AE41" s="365"/>
      <c r="AF41" s="307"/>
      <c r="AG41" s="365"/>
      <c r="AH41" s="40"/>
      <c r="AI41" s="529">
        <v>200</v>
      </c>
      <c r="AJ41" s="529"/>
      <c r="AK41" s="307" t="s">
        <v>954</v>
      </c>
      <c r="AL41" s="365"/>
      <c r="AM41" s="365"/>
      <c r="AN41" s="365"/>
      <c r="AO41" s="88"/>
      <c r="AP41" s="41">
        <f t="shared" si="1"/>
        <v>200</v>
      </c>
      <c r="AQ41" s="23"/>
    </row>
    <row r="42" spans="1:43" ht="16.5" customHeight="1">
      <c r="A42" s="14">
        <v>73</v>
      </c>
      <c r="B42" s="14">
        <v>7109</v>
      </c>
      <c r="C42" s="63" t="s">
        <v>963</v>
      </c>
      <c r="D42" s="404"/>
      <c r="E42" s="308"/>
      <c r="F42" s="308"/>
      <c r="G42" s="308"/>
      <c r="H42" s="308"/>
      <c r="I42" s="308"/>
      <c r="J42" s="308"/>
      <c r="K42" s="308"/>
      <c r="L42" s="308"/>
      <c r="M42" s="309"/>
      <c r="N42" s="306"/>
      <c r="O42" s="307"/>
      <c r="P42" s="365"/>
      <c r="Q42" s="365"/>
      <c r="R42" s="365"/>
      <c r="S42" s="307"/>
      <c r="T42" s="307"/>
      <c r="U42" s="307"/>
      <c r="V42" s="365"/>
      <c r="W42" s="307"/>
      <c r="X42" s="365"/>
      <c r="Y42" s="307"/>
      <c r="Z42" s="307"/>
      <c r="AA42" s="307"/>
      <c r="AB42" s="365"/>
      <c r="AC42" s="365"/>
      <c r="AD42" s="365"/>
      <c r="AE42" s="365"/>
      <c r="AF42" s="307"/>
      <c r="AG42" s="365"/>
      <c r="AH42" s="40"/>
      <c r="AI42" s="529">
        <v>250</v>
      </c>
      <c r="AJ42" s="529"/>
      <c r="AK42" s="307" t="s">
        <v>954</v>
      </c>
      <c r="AL42" s="365"/>
      <c r="AM42" s="365"/>
      <c r="AN42" s="365"/>
      <c r="AO42" s="88"/>
      <c r="AP42" s="41">
        <f t="shared" si="1"/>
        <v>250</v>
      </c>
      <c r="AQ42" s="23"/>
    </row>
    <row r="43" spans="1:43" ht="16.5" customHeight="1">
      <c r="A43" s="14">
        <v>73</v>
      </c>
      <c r="B43" s="14">
        <v>7111</v>
      </c>
      <c r="C43" s="63" t="s">
        <v>964</v>
      </c>
      <c r="D43" s="28"/>
      <c r="E43" s="308"/>
      <c r="F43" s="308"/>
      <c r="G43" s="308"/>
      <c r="H43" s="308"/>
      <c r="I43" s="308"/>
      <c r="J43" s="308"/>
      <c r="K43" s="308"/>
      <c r="L43" s="308"/>
      <c r="M43" s="309"/>
      <c r="N43" s="306"/>
      <c r="O43" s="365"/>
      <c r="P43" s="365"/>
      <c r="Q43" s="365"/>
      <c r="R43" s="365"/>
      <c r="S43" s="307"/>
      <c r="T43" s="307"/>
      <c r="U43" s="307"/>
      <c r="V43" s="307"/>
      <c r="W43" s="307"/>
      <c r="X43" s="365"/>
      <c r="Y43" s="307"/>
      <c r="Z43" s="307"/>
      <c r="AA43" s="307"/>
      <c r="AB43" s="365"/>
      <c r="AC43" s="365"/>
      <c r="AD43" s="365"/>
      <c r="AE43" s="365"/>
      <c r="AF43" s="307"/>
      <c r="AG43" s="365"/>
      <c r="AH43" s="40"/>
      <c r="AI43" s="529">
        <v>300</v>
      </c>
      <c r="AJ43" s="529"/>
      <c r="AK43" s="307" t="s">
        <v>954</v>
      </c>
      <c r="AL43" s="365"/>
      <c r="AM43" s="365"/>
      <c r="AN43" s="365"/>
      <c r="AO43" s="88"/>
      <c r="AP43" s="41">
        <f t="shared" si="1"/>
        <v>300</v>
      </c>
      <c r="AQ43" s="23"/>
    </row>
    <row r="44" spans="1:43" ht="16.5" customHeight="1">
      <c r="A44" s="14">
        <v>73</v>
      </c>
      <c r="B44" s="14">
        <v>7113</v>
      </c>
      <c r="C44" s="63" t="s">
        <v>965</v>
      </c>
      <c r="D44" s="303"/>
      <c r="E44" s="308"/>
      <c r="F44" s="308"/>
      <c r="G44" s="308"/>
      <c r="H44" s="308"/>
      <c r="I44" s="308"/>
      <c r="J44" s="308"/>
      <c r="K44" s="308"/>
      <c r="L44" s="308"/>
      <c r="M44" s="309"/>
      <c r="N44" s="306"/>
      <c r="O44" s="307"/>
      <c r="P44" s="365"/>
      <c r="Q44" s="365"/>
      <c r="R44" s="365"/>
      <c r="S44" s="307"/>
      <c r="T44" s="307"/>
      <c r="U44" s="307"/>
      <c r="V44" s="365"/>
      <c r="W44" s="307"/>
      <c r="X44" s="365"/>
      <c r="Y44" s="307"/>
      <c r="Z44" s="307"/>
      <c r="AA44" s="307"/>
      <c r="AB44" s="365"/>
      <c r="AC44" s="365"/>
      <c r="AD44" s="365"/>
      <c r="AE44" s="365"/>
      <c r="AF44" s="307"/>
      <c r="AG44" s="365"/>
      <c r="AH44" s="40"/>
      <c r="AI44" s="529">
        <v>350</v>
      </c>
      <c r="AJ44" s="529"/>
      <c r="AK44" s="307" t="s">
        <v>954</v>
      </c>
      <c r="AL44" s="365"/>
      <c r="AM44" s="365"/>
      <c r="AN44" s="365"/>
      <c r="AO44" s="88"/>
      <c r="AP44" s="41">
        <f t="shared" si="1"/>
        <v>350</v>
      </c>
      <c r="AQ44" s="23"/>
    </row>
    <row r="45" spans="1:43" ht="16.5" customHeight="1">
      <c r="A45" s="14">
        <v>73</v>
      </c>
      <c r="B45" s="14">
        <v>7115</v>
      </c>
      <c r="C45" s="63" t="s">
        <v>966</v>
      </c>
      <c r="D45" s="404"/>
      <c r="E45" s="308"/>
      <c r="F45" s="308"/>
      <c r="G45" s="308"/>
      <c r="H45" s="308"/>
      <c r="I45" s="308"/>
      <c r="J45" s="308"/>
      <c r="K45" s="308"/>
      <c r="L45" s="308"/>
      <c r="M45" s="309"/>
      <c r="N45" s="306"/>
      <c r="O45" s="307"/>
      <c r="P45" s="365"/>
      <c r="Q45" s="365"/>
      <c r="R45" s="365"/>
      <c r="S45" s="307"/>
      <c r="T45" s="307"/>
      <c r="U45" s="307"/>
      <c r="V45" s="365"/>
      <c r="W45" s="307"/>
      <c r="X45" s="365"/>
      <c r="Y45" s="307"/>
      <c r="Z45" s="307"/>
      <c r="AA45" s="307"/>
      <c r="AB45" s="365"/>
      <c r="AC45" s="365"/>
      <c r="AD45" s="365"/>
      <c r="AE45" s="365"/>
      <c r="AF45" s="307"/>
      <c r="AG45" s="365"/>
      <c r="AH45" s="40"/>
      <c r="AI45" s="529">
        <v>400</v>
      </c>
      <c r="AJ45" s="529"/>
      <c r="AK45" s="307" t="s">
        <v>954</v>
      </c>
      <c r="AL45" s="365"/>
      <c r="AM45" s="365"/>
      <c r="AN45" s="365"/>
      <c r="AO45" s="88"/>
      <c r="AP45" s="41">
        <f t="shared" si="1"/>
        <v>400</v>
      </c>
      <c r="AQ45" s="23"/>
    </row>
    <row r="46" spans="1:43" ht="16.5" customHeight="1">
      <c r="A46" s="14">
        <v>73</v>
      </c>
      <c r="B46" s="14">
        <v>7117</v>
      </c>
      <c r="C46" s="63" t="s">
        <v>967</v>
      </c>
      <c r="D46" s="28"/>
      <c r="E46" s="308"/>
      <c r="F46" s="308"/>
      <c r="G46" s="308"/>
      <c r="H46" s="308"/>
      <c r="I46" s="308"/>
      <c r="J46" s="308"/>
      <c r="K46" s="308"/>
      <c r="L46" s="308"/>
      <c r="M46" s="309"/>
      <c r="N46" s="306"/>
      <c r="O46" s="365"/>
      <c r="P46" s="365"/>
      <c r="Q46" s="365"/>
      <c r="R46" s="365"/>
      <c r="S46" s="307"/>
      <c r="T46" s="307"/>
      <c r="U46" s="307"/>
      <c r="V46" s="307"/>
      <c r="W46" s="307"/>
      <c r="X46" s="365"/>
      <c r="Y46" s="307"/>
      <c r="Z46" s="307"/>
      <c r="AA46" s="307"/>
      <c r="AB46" s="365"/>
      <c r="AC46" s="365"/>
      <c r="AD46" s="365"/>
      <c r="AE46" s="365"/>
      <c r="AF46" s="307"/>
      <c r="AG46" s="365"/>
      <c r="AH46" s="40"/>
      <c r="AI46" s="529">
        <v>450</v>
      </c>
      <c r="AJ46" s="529"/>
      <c r="AK46" s="307" t="s">
        <v>954</v>
      </c>
      <c r="AL46" s="365"/>
      <c r="AM46" s="365"/>
      <c r="AN46" s="365"/>
      <c r="AO46" s="88"/>
      <c r="AP46" s="41">
        <f t="shared" si="1"/>
        <v>450</v>
      </c>
      <c r="AQ46" s="23"/>
    </row>
    <row r="47" spans="1:43" ht="16.5" customHeight="1">
      <c r="A47" s="14">
        <v>73</v>
      </c>
      <c r="B47" s="14">
        <v>7119</v>
      </c>
      <c r="C47" s="63" t="s">
        <v>968</v>
      </c>
      <c r="D47" s="28"/>
      <c r="E47" s="345"/>
      <c r="F47" s="345"/>
      <c r="G47" s="345"/>
      <c r="H47" s="345"/>
      <c r="I47" s="345"/>
      <c r="J47" s="345"/>
      <c r="K47" s="345"/>
      <c r="L47" s="345"/>
      <c r="M47" s="346"/>
      <c r="N47" s="306"/>
      <c r="O47" s="365"/>
      <c r="P47" s="365"/>
      <c r="Q47" s="365"/>
      <c r="R47" s="365"/>
      <c r="S47" s="307"/>
      <c r="T47" s="307"/>
      <c r="U47" s="307"/>
      <c r="V47" s="307"/>
      <c r="W47" s="307"/>
      <c r="X47" s="365"/>
      <c r="Y47" s="307"/>
      <c r="Z47" s="307"/>
      <c r="AA47" s="307"/>
      <c r="AB47" s="365"/>
      <c r="AC47" s="365"/>
      <c r="AD47" s="365"/>
      <c r="AE47" s="365"/>
      <c r="AF47" s="307"/>
      <c r="AG47" s="365"/>
      <c r="AH47" s="40"/>
      <c r="AI47" s="527">
        <v>500</v>
      </c>
      <c r="AJ47" s="527"/>
      <c r="AK47" s="307" t="s">
        <v>954</v>
      </c>
      <c r="AL47" s="365"/>
      <c r="AM47" s="365"/>
      <c r="AN47" s="365"/>
      <c r="AO47" s="88"/>
      <c r="AP47" s="41">
        <f t="shared" si="1"/>
        <v>500</v>
      </c>
      <c r="AQ47" s="23"/>
    </row>
    <row r="48" spans="1:43" ht="16.5" customHeight="1">
      <c r="A48" s="14">
        <v>73</v>
      </c>
      <c r="B48" s="14">
        <v>7121</v>
      </c>
      <c r="C48" s="63" t="s">
        <v>1263</v>
      </c>
      <c r="D48" s="28"/>
      <c r="E48" s="345"/>
      <c r="F48" s="345"/>
      <c r="G48" s="345"/>
      <c r="H48" s="345"/>
      <c r="I48" s="345"/>
      <c r="J48" s="345"/>
      <c r="K48" s="345"/>
      <c r="L48" s="345"/>
      <c r="M48" s="346"/>
      <c r="N48" s="306"/>
      <c r="O48" s="365"/>
      <c r="P48" s="365"/>
      <c r="Q48" s="365"/>
      <c r="R48" s="365"/>
      <c r="S48" s="307"/>
      <c r="T48" s="307"/>
      <c r="U48" s="307"/>
      <c r="V48" s="307"/>
      <c r="W48" s="307"/>
      <c r="X48" s="365"/>
      <c r="Y48" s="307"/>
      <c r="Z48" s="307"/>
      <c r="AA48" s="307"/>
      <c r="AB48" s="365"/>
      <c r="AC48" s="365"/>
      <c r="AD48" s="365"/>
      <c r="AE48" s="365"/>
      <c r="AF48" s="307"/>
      <c r="AG48" s="365"/>
      <c r="AH48" s="40"/>
      <c r="AI48" s="527">
        <v>550</v>
      </c>
      <c r="AJ48" s="527"/>
      <c r="AK48" s="307" t="s">
        <v>954</v>
      </c>
      <c r="AL48" s="365"/>
      <c r="AM48" s="365"/>
      <c r="AN48" s="365"/>
      <c r="AO48" s="88"/>
      <c r="AP48" s="41">
        <f aca="true" t="shared" si="2" ref="AP48:AP57">AI48</f>
        <v>550</v>
      </c>
      <c r="AQ48" s="23"/>
    </row>
    <row r="49" spans="1:43" ht="16.5" customHeight="1">
      <c r="A49" s="14">
        <v>73</v>
      </c>
      <c r="B49" s="14">
        <v>7123</v>
      </c>
      <c r="C49" s="63" t="s">
        <v>1264</v>
      </c>
      <c r="D49" s="28"/>
      <c r="E49" s="345"/>
      <c r="F49" s="345"/>
      <c r="G49" s="345"/>
      <c r="H49" s="345"/>
      <c r="I49" s="345"/>
      <c r="J49" s="345"/>
      <c r="K49" s="345"/>
      <c r="L49" s="345"/>
      <c r="M49" s="346"/>
      <c r="N49" s="306"/>
      <c r="O49" s="365"/>
      <c r="P49" s="365"/>
      <c r="Q49" s="365"/>
      <c r="R49" s="365"/>
      <c r="S49" s="307"/>
      <c r="T49" s="307"/>
      <c r="U49" s="307"/>
      <c r="V49" s="307"/>
      <c r="W49" s="307"/>
      <c r="X49" s="365"/>
      <c r="Y49" s="307"/>
      <c r="Z49" s="307"/>
      <c r="AA49" s="307"/>
      <c r="AB49" s="365"/>
      <c r="AC49" s="365"/>
      <c r="AD49" s="365"/>
      <c r="AE49" s="365"/>
      <c r="AF49" s="307"/>
      <c r="AG49" s="365"/>
      <c r="AH49" s="40"/>
      <c r="AI49" s="527">
        <v>600</v>
      </c>
      <c r="AJ49" s="527"/>
      <c r="AK49" s="307" t="s">
        <v>954</v>
      </c>
      <c r="AL49" s="365"/>
      <c r="AM49" s="365"/>
      <c r="AN49" s="365"/>
      <c r="AO49" s="88"/>
      <c r="AP49" s="41">
        <f t="shared" si="2"/>
        <v>600</v>
      </c>
      <c r="AQ49" s="23"/>
    </row>
    <row r="50" spans="1:43" ht="16.5" customHeight="1">
      <c r="A50" s="14">
        <v>73</v>
      </c>
      <c r="B50" s="14">
        <v>7125</v>
      </c>
      <c r="C50" s="63" t="s">
        <v>1265</v>
      </c>
      <c r="D50" s="28"/>
      <c r="E50" s="345"/>
      <c r="F50" s="345"/>
      <c r="G50" s="345"/>
      <c r="H50" s="345"/>
      <c r="I50" s="345"/>
      <c r="J50" s="345"/>
      <c r="K50" s="345"/>
      <c r="L50" s="345"/>
      <c r="M50" s="346"/>
      <c r="N50" s="306"/>
      <c r="O50" s="365"/>
      <c r="P50" s="365"/>
      <c r="Q50" s="365"/>
      <c r="R50" s="365"/>
      <c r="S50" s="307"/>
      <c r="T50" s="307"/>
      <c r="U50" s="307"/>
      <c r="V50" s="307"/>
      <c r="W50" s="307"/>
      <c r="X50" s="365"/>
      <c r="Y50" s="307"/>
      <c r="Z50" s="307"/>
      <c r="AA50" s="307"/>
      <c r="AB50" s="365"/>
      <c r="AC50" s="365"/>
      <c r="AD50" s="365"/>
      <c r="AE50" s="365"/>
      <c r="AF50" s="307"/>
      <c r="AG50" s="365"/>
      <c r="AH50" s="40"/>
      <c r="AI50" s="527">
        <v>650</v>
      </c>
      <c r="AJ50" s="527"/>
      <c r="AK50" s="307" t="s">
        <v>954</v>
      </c>
      <c r="AL50" s="365"/>
      <c r="AM50" s="365"/>
      <c r="AN50" s="365"/>
      <c r="AO50" s="88"/>
      <c r="AP50" s="41">
        <f t="shared" si="2"/>
        <v>650</v>
      </c>
      <c r="AQ50" s="23"/>
    </row>
    <row r="51" spans="1:43" ht="16.5" customHeight="1">
      <c r="A51" s="14">
        <v>73</v>
      </c>
      <c r="B51" s="14">
        <v>7127</v>
      </c>
      <c r="C51" s="63" t="s">
        <v>1266</v>
      </c>
      <c r="D51" s="28"/>
      <c r="E51" s="345"/>
      <c r="F51" s="345"/>
      <c r="G51" s="345"/>
      <c r="H51" s="345"/>
      <c r="I51" s="345"/>
      <c r="J51" s="345"/>
      <c r="K51" s="345"/>
      <c r="L51" s="345"/>
      <c r="M51" s="346"/>
      <c r="N51" s="306"/>
      <c r="O51" s="365"/>
      <c r="P51" s="365"/>
      <c r="Q51" s="365"/>
      <c r="R51" s="365"/>
      <c r="S51" s="307"/>
      <c r="T51" s="307"/>
      <c r="U51" s="307"/>
      <c r="V51" s="307"/>
      <c r="W51" s="307"/>
      <c r="X51" s="365"/>
      <c r="Y51" s="307"/>
      <c r="Z51" s="307"/>
      <c r="AA51" s="307"/>
      <c r="AB51" s="365"/>
      <c r="AC51" s="365"/>
      <c r="AD51" s="365"/>
      <c r="AE51" s="365"/>
      <c r="AF51" s="307"/>
      <c r="AG51" s="365"/>
      <c r="AH51" s="40"/>
      <c r="AI51" s="527">
        <v>700</v>
      </c>
      <c r="AJ51" s="527"/>
      <c r="AK51" s="307" t="s">
        <v>954</v>
      </c>
      <c r="AL51" s="365"/>
      <c r="AM51" s="365"/>
      <c r="AN51" s="365"/>
      <c r="AO51" s="88"/>
      <c r="AP51" s="41">
        <f t="shared" si="2"/>
        <v>700</v>
      </c>
      <c r="AQ51" s="23"/>
    </row>
    <row r="52" spans="1:43" ht="16.5" customHeight="1">
      <c r="A52" s="14">
        <v>73</v>
      </c>
      <c r="B52" s="14">
        <v>7129</v>
      </c>
      <c r="C52" s="63" t="s">
        <v>1267</v>
      </c>
      <c r="D52" s="28"/>
      <c r="E52" s="345"/>
      <c r="F52" s="345"/>
      <c r="G52" s="345"/>
      <c r="H52" s="345"/>
      <c r="I52" s="345"/>
      <c r="J52" s="345"/>
      <c r="K52" s="345"/>
      <c r="L52" s="345"/>
      <c r="M52" s="346"/>
      <c r="N52" s="306"/>
      <c r="O52" s="365"/>
      <c r="P52" s="365"/>
      <c r="Q52" s="365"/>
      <c r="R52" s="365"/>
      <c r="S52" s="307"/>
      <c r="T52" s="307"/>
      <c r="U52" s="307"/>
      <c r="V52" s="307"/>
      <c r="W52" s="307"/>
      <c r="X52" s="365"/>
      <c r="Y52" s="307"/>
      <c r="Z52" s="307"/>
      <c r="AA52" s="307"/>
      <c r="AB52" s="365"/>
      <c r="AC52" s="365"/>
      <c r="AD52" s="365"/>
      <c r="AE52" s="365"/>
      <c r="AF52" s="307"/>
      <c r="AG52" s="365"/>
      <c r="AH52" s="40"/>
      <c r="AI52" s="527">
        <v>750</v>
      </c>
      <c r="AJ52" s="527"/>
      <c r="AK52" s="307" t="s">
        <v>954</v>
      </c>
      <c r="AL52" s="365"/>
      <c r="AM52" s="365"/>
      <c r="AN52" s="365"/>
      <c r="AO52" s="88"/>
      <c r="AP52" s="41">
        <f t="shared" si="2"/>
        <v>750</v>
      </c>
      <c r="AQ52" s="23"/>
    </row>
    <row r="53" spans="1:43" ht="16.5" customHeight="1">
      <c r="A53" s="14">
        <v>73</v>
      </c>
      <c r="B53" s="14">
        <v>7131</v>
      </c>
      <c r="C53" s="63" t="s">
        <v>171</v>
      </c>
      <c r="D53" s="28"/>
      <c r="E53" s="345"/>
      <c r="F53" s="345"/>
      <c r="G53" s="345"/>
      <c r="H53" s="345"/>
      <c r="I53" s="345"/>
      <c r="J53" s="345"/>
      <c r="K53" s="345"/>
      <c r="L53" s="345"/>
      <c r="M53" s="346"/>
      <c r="N53" s="306"/>
      <c r="O53" s="365"/>
      <c r="P53" s="365"/>
      <c r="Q53" s="365"/>
      <c r="R53" s="365"/>
      <c r="S53" s="307"/>
      <c r="T53" s="307"/>
      <c r="U53" s="307"/>
      <c r="V53" s="307"/>
      <c r="W53" s="307"/>
      <c r="X53" s="365"/>
      <c r="Y53" s="307"/>
      <c r="Z53" s="307"/>
      <c r="AA53" s="307"/>
      <c r="AB53" s="365"/>
      <c r="AC53" s="365"/>
      <c r="AD53" s="365"/>
      <c r="AE53" s="365"/>
      <c r="AF53" s="307"/>
      <c r="AG53" s="365"/>
      <c r="AH53" s="40"/>
      <c r="AI53" s="527">
        <v>800</v>
      </c>
      <c r="AJ53" s="527"/>
      <c r="AK53" s="307" t="s">
        <v>954</v>
      </c>
      <c r="AL53" s="365"/>
      <c r="AM53" s="365"/>
      <c r="AN53" s="365"/>
      <c r="AO53" s="88"/>
      <c r="AP53" s="41">
        <f t="shared" si="2"/>
        <v>800</v>
      </c>
      <c r="AQ53" s="23"/>
    </row>
    <row r="54" spans="1:43" ht="16.5" customHeight="1">
      <c r="A54" s="14">
        <v>73</v>
      </c>
      <c r="B54" s="14">
        <v>7133</v>
      </c>
      <c r="C54" s="63" t="s">
        <v>172</v>
      </c>
      <c r="D54" s="28"/>
      <c r="E54" s="345"/>
      <c r="F54" s="345"/>
      <c r="G54" s="345"/>
      <c r="H54" s="345"/>
      <c r="I54" s="345"/>
      <c r="J54" s="345"/>
      <c r="K54" s="345"/>
      <c r="L54" s="345"/>
      <c r="M54" s="346"/>
      <c r="N54" s="306"/>
      <c r="O54" s="365"/>
      <c r="P54" s="365"/>
      <c r="Q54" s="365"/>
      <c r="R54" s="365"/>
      <c r="S54" s="307"/>
      <c r="T54" s="307"/>
      <c r="U54" s="307"/>
      <c r="V54" s="307"/>
      <c r="W54" s="307"/>
      <c r="X54" s="365"/>
      <c r="Y54" s="307"/>
      <c r="Z54" s="307"/>
      <c r="AA54" s="307"/>
      <c r="AB54" s="365"/>
      <c r="AC54" s="365"/>
      <c r="AD54" s="365"/>
      <c r="AE54" s="365"/>
      <c r="AF54" s="307"/>
      <c r="AG54" s="365"/>
      <c r="AH54" s="40"/>
      <c r="AI54" s="527">
        <v>850</v>
      </c>
      <c r="AJ54" s="527"/>
      <c r="AK54" s="307" t="s">
        <v>954</v>
      </c>
      <c r="AL54" s="365"/>
      <c r="AM54" s="365"/>
      <c r="AN54" s="365"/>
      <c r="AO54" s="88"/>
      <c r="AP54" s="41">
        <f t="shared" si="2"/>
        <v>850</v>
      </c>
      <c r="AQ54" s="23"/>
    </row>
    <row r="55" spans="1:43" ht="16.5" customHeight="1">
      <c r="A55" s="14">
        <v>73</v>
      </c>
      <c r="B55" s="14">
        <v>7135</v>
      </c>
      <c r="C55" s="63" t="s">
        <v>173</v>
      </c>
      <c r="D55" s="28"/>
      <c r="E55" s="345"/>
      <c r="F55" s="345"/>
      <c r="G55" s="345"/>
      <c r="H55" s="345"/>
      <c r="I55" s="345"/>
      <c r="J55" s="345"/>
      <c r="K55" s="345"/>
      <c r="L55" s="345"/>
      <c r="M55" s="346"/>
      <c r="N55" s="306"/>
      <c r="O55" s="365"/>
      <c r="P55" s="365"/>
      <c r="Q55" s="365"/>
      <c r="R55" s="365"/>
      <c r="S55" s="307"/>
      <c r="T55" s="307"/>
      <c r="U55" s="307"/>
      <c r="V55" s="307"/>
      <c r="W55" s="307"/>
      <c r="X55" s="365"/>
      <c r="Y55" s="307"/>
      <c r="Z55" s="307"/>
      <c r="AA55" s="307"/>
      <c r="AB55" s="365"/>
      <c r="AC55" s="365"/>
      <c r="AD55" s="365"/>
      <c r="AE55" s="365"/>
      <c r="AF55" s="307"/>
      <c r="AG55" s="365"/>
      <c r="AH55" s="40"/>
      <c r="AI55" s="527">
        <v>900</v>
      </c>
      <c r="AJ55" s="527"/>
      <c r="AK55" s="307" t="s">
        <v>954</v>
      </c>
      <c r="AL55" s="365"/>
      <c r="AM55" s="365"/>
      <c r="AN55" s="365"/>
      <c r="AO55" s="88"/>
      <c r="AP55" s="41">
        <f t="shared" si="2"/>
        <v>900</v>
      </c>
      <c r="AQ55" s="23"/>
    </row>
    <row r="56" spans="1:43" ht="16.5" customHeight="1">
      <c r="A56" s="14">
        <v>73</v>
      </c>
      <c r="B56" s="14">
        <v>7137</v>
      </c>
      <c r="C56" s="63" t="s">
        <v>174</v>
      </c>
      <c r="D56" s="28"/>
      <c r="E56" s="345"/>
      <c r="F56" s="345"/>
      <c r="G56" s="345"/>
      <c r="H56" s="345"/>
      <c r="I56" s="345"/>
      <c r="J56" s="345"/>
      <c r="K56" s="345"/>
      <c r="L56" s="345"/>
      <c r="M56" s="346"/>
      <c r="N56" s="306"/>
      <c r="O56" s="365"/>
      <c r="P56" s="365"/>
      <c r="Q56" s="365"/>
      <c r="R56" s="365"/>
      <c r="S56" s="307"/>
      <c r="T56" s="307"/>
      <c r="U56" s="307"/>
      <c r="V56" s="307"/>
      <c r="W56" s="307"/>
      <c r="X56" s="365"/>
      <c r="Y56" s="307"/>
      <c r="Z56" s="307"/>
      <c r="AA56" s="307"/>
      <c r="AB56" s="365"/>
      <c r="AC56" s="365"/>
      <c r="AD56" s="365"/>
      <c r="AE56" s="365"/>
      <c r="AF56" s="307"/>
      <c r="AG56" s="365"/>
      <c r="AH56" s="40"/>
      <c r="AI56" s="527">
        <v>950</v>
      </c>
      <c r="AJ56" s="527"/>
      <c r="AK56" s="307" t="s">
        <v>954</v>
      </c>
      <c r="AL56" s="365"/>
      <c r="AM56" s="365"/>
      <c r="AN56" s="365"/>
      <c r="AO56" s="88"/>
      <c r="AP56" s="41">
        <f t="shared" si="2"/>
        <v>950</v>
      </c>
      <c r="AQ56" s="23"/>
    </row>
    <row r="57" spans="1:43" ht="16.5" customHeight="1">
      <c r="A57" s="14">
        <v>73</v>
      </c>
      <c r="B57" s="14">
        <v>7139</v>
      </c>
      <c r="C57" s="63" t="s">
        <v>1349</v>
      </c>
      <c r="D57" s="304"/>
      <c r="E57" s="347"/>
      <c r="F57" s="347"/>
      <c r="G57" s="347"/>
      <c r="H57" s="347"/>
      <c r="I57" s="347"/>
      <c r="J57" s="347"/>
      <c r="K57" s="347"/>
      <c r="L57" s="347"/>
      <c r="M57" s="348"/>
      <c r="N57" s="306"/>
      <c r="O57" s="365"/>
      <c r="P57" s="365"/>
      <c r="Q57" s="365"/>
      <c r="R57" s="365"/>
      <c r="S57" s="307"/>
      <c r="T57" s="307"/>
      <c r="U57" s="307"/>
      <c r="V57" s="307"/>
      <c r="W57" s="307"/>
      <c r="X57" s="365"/>
      <c r="Y57" s="307"/>
      <c r="Z57" s="307"/>
      <c r="AA57" s="307"/>
      <c r="AB57" s="365"/>
      <c r="AC57" s="365"/>
      <c r="AD57" s="365"/>
      <c r="AE57" s="365"/>
      <c r="AF57" s="307"/>
      <c r="AG57" s="365"/>
      <c r="AH57" s="40"/>
      <c r="AI57" s="527">
        <v>1000</v>
      </c>
      <c r="AJ57" s="527"/>
      <c r="AK57" s="307" t="s">
        <v>954</v>
      </c>
      <c r="AL57" s="365"/>
      <c r="AM57" s="365"/>
      <c r="AN57" s="365"/>
      <c r="AO57" s="88"/>
      <c r="AP57" s="41">
        <f t="shared" si="2"/>
        <v>1000</v>
      </c>
      <c r="AQ57" s="35"/>
    </row>
    <row r="58" ht="16.5" customHeight="1"/>
    <row r="59" spans="1:19" ht="17.25">
      <c r="A59" s="76"/>
      <c r="B59" s="76" t="s">
        <v>1342</v>
      </c>
      <c r="L59" s="410"/>
      <c r="R59" s="410"/>
      <c r="S59" s="410"/>
    </row>
    <row r="61" spans="1:43" ht="16.5" customHeight="1">
      <c r="A61" s="3" t="s">
        <v>345</v>
      </c>
      <c r="B61" s="411"/>
      <c r="C61" s="107" t="s">
        <v>346</v>
      </c>
      <c r="D61" s="108"/>
      <c r="E61" s="2"/>
      <c r="F61" s="2"/>
      <c r="G61" s="2"/>
      <c r="H61" s="2"/>
      <c r="I61" s="2"/>
      <c r="J61" s="2"/>
      <c r="K61" s="2"/>
      <c r="L61" s="2"/>
      <c r="M61" s="2"/>
      <c r="N61" s="2"/>
      <c r="O61" s="2"/>
      <c r="P61" s="5"/>
      <c r="Q61" s="2"/>
      <c r="R61" s="2"/>
      <c r="S61" s="2"/>
      <c r="T61" s="5" t="s">
        <v>347</v>
      </c>
      <c r="U61" s="2"/>
      <c r="V61" s="2"/>
      <c r="W61" s="2"/>
      <c r="X61" s="2"/>
      <c r="Y61" s="2"/>
      <c r="Z61" s="2"/>
      <c r="AA61" s="2"/>
      <c r="AB61" s="2"/>
      <c r="AC61" s="2"/>
      <c r="AD61" s="2"/>
      <c r="AE61" s="2"/>
      <c r="AF61" s="2"/>
      <c r="AG61" s="2"/>
      <c r="AH61" s="2"/>
      <c r="AI61" s="2"/>
      <c r="AJ61" s="2"/>
      <c r="AK61" s="2"/>
      <c r="AL61" s="2"/>
      <c r="AM61" s="2"/>
      <c r="AN61" s="2"/>
      <c r="AO61" s="19"/>
      <c r="AP61" s="78" t="s">
        <v>526</v>
      </c>
      <c r="AQ61" s="78" t="s">
        <v>527</v>
      </c>
    </row>
    <row r="62" spans="1:43" ht="16.5" customHeight="1">
      <c r="A62" s="7" t="s">
        <v>348</v>
      </c>
      <c r="B62" s="8" t="s">
        <v>349</v>
      </c>
      <c r="C62" s="412"/>
      <c r="D62" s="413"/>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26"/>
      <c r="AP62" s="79" t="s">
        <v>1248</v>
      </c>
      <c r="AQ62" s="79" t="s">
        <v>1249</v>
      </c>
    </row>
    <row r="63" spans="1:43" ht="16.5" customHeight="1">
      <c r="A63" s="14">
        <v>73</v>
      </c>
      <c r="B63" s="15">
        <v>8011</v>
      </c>
      <c r="C63" s="80" t="s">
        <v>125</v>
      </c>
      <c r="D63" s="522" t="s">
        <v>579</v>
      </c>
      <c r="E63" s="511"/>
      <c r="F63" s="511"/>
      <c r="G63" s="511"/>
      <c r="H63" s="512"/>
      <c r="I63" s="43" t="s">
        <v>1335</v>
      </c>
      <c r="J63" s="21"/>
      <c r="K63" s="21"/>
      <c r="L63" s="2"/>
      <c r="M63" s="2"/>
      <c r="N63" s="2"/>
      <c r="O63" s="19"/>
      <c r="P63" s="57"/>
      <c r="Q63" s="283"/>
      <c r="R63" s="283"/>
      <c r="S63" s="283"/>
      <c r="T63" s="24"/>
      <c r="U63" s="20"/>
      <c r="V63" s="2"/>
      <c r="W63" s="21"/>
      <c r="X63" s="246"/>
      <c r="Y63" s="21"/>
      <c r="Z63" s="244"/>
      <c r="AA63" s="84"/>
      <c r="AB63" s="21"/>
      <c r="AC63" s="19"/>
      <c r="AD63" s="304"/>
      <c r="AE63" s="305"/>
      <c r="AF63" s="305"/>
      <c r="AG63" s="305"/>
      <c r="AH63" s="305"/>
      <c r="AI63" s="305"/>
      <c r="AJ63" s="305"/>
      <c r="AK63" s="305"/>
      <c r="AL63" s="305"/>
      <c r="AM63" s="305"/>
      <c r="AN63" s="305"/>
      <c r="AO63" s="305"/>
      <c r="AP63" s="41">
        <f>ROUND(K64*$R$70,0)</f>
        <v>8054</v>
      </c>
      <c r="AQ63" s="23" t="s">
        <v>1957</v>
      </c>
    </row>
    <row r="64" spans="1:43" ht="16.5" customHeight="1">
      <c r="A64" s="14">
        <v>73</v>
      </c>
      <c r="B64" s="15">
        <v>8013</v>
      </c>
      <c r="C64" s="80" t="s">
        <v>126</v>
      </c>
      <c r="D64" s="522"/>
      <c r="E64" s="511"/>
      <c r="F64" s="511"/>
      <c r="G64" s="511"/>
      <c r="H64" s="512"/>
      <c r="I64" s="57"/>
      <c r="J64" s="283"/>
      <c r="K64" s="585">
        <f>N7</f>
        <v>11505</v>
      </c>
      <c r="L64" s="585"/>
      <c r="M64" s="585"/>
      <c r="N64" s="10" t="s">
        <v>1249</v>
      </c>
      <c r="O64" s="24"/>
      <c r="P64" s="57"/>
      <c r="Q64" s="283"/>
      <c r="R64" s="283"/>
      <c r="S64" s="283"/>
      <c r="T64" s="24"/>
      <c r="U64" s="304"/>
      <c r="V64" s="305"/>
      <c r="W64" s="25"/>
      <c r="X64" s="245"/>
      <c r="Y64" s="305"/>
      <c r="Z64" s="305"/>
      <c r="AA64" s="305"/>
      <c r="AB64" s="305"/>
      <c r="AC64" s="26"/>
      <c r="AD64" s="364" t="s">
        <v>1488</v>
      </c>
      <c r="AE64" s="365"/>
      <c r="AF64" s="365"/>
      <c r="AG64" s="365"/>
      <c r="AH64" s="365"/>
      <c r="AI64" s="365"/>
      <c r="AJ64" s="365"/>
      <c r="AK64" s="365"/>
      <c r="AL64" s="365"/>
      <c r="AM64" s="365" t="s">
        <v>568</v>
      </c>
      <c r="AN64" s="530">
        <f>$AL$7</f>
        <v>0.7</v>
      </c>
      <c r="AO64" s="530"/>
      <c r="AP64" s="41">
        <f>ROUND(ROUND(K64*$R$70,0)*AN64,0)</f>
        <v>5638</v>
      </c>
      <c r="AQ64" s="53"/>
    </row>
    <row r="65" spans="1:43" ht="16.5" customHeight="1">
      <c r="A65" s="14">
        <v>73</v>
      </c>
      <c r="B65" s="15">
        <v>8015</v>
      </c>
      <c r="C65" s="80" t="s">
        <v>580</v>
      </c>
      <c r="D65" s="350"/>
      <c r="E65" s="345"/>
      <c r="F65" s="345"/>
      <c r="G65" s="345"/>
      <c r="H65" s="346"/>
      <c r="I65" s="57"/>
      <c r="J65" s="283"/>
      <c r="K65" s="283"/>
      <c r="L65" s="380"/>
      <c r="M65" s="380"/>
      <c r="N65" s="10"/>
      <c r="O65" s="10"/>
      <c r="P65" s="57"/>
      <c r="Q65" s="283"/>
      <c r="R65" s="283"/>
      <c r="S65" s="283"/>
      <c r="T65" s="24"/>
      <c r="U65" s="577" t="s">
        <v>332</v>
      </c>
      <c r="V65" s="577"/>
      <c r="W65" s="577"/>
      <c r="X65" s="577"/>
      <c r="Y65" s="577"/>
      <c r="Z65" s="577"/>
      <c r="AA65" s="84"/>
      <c r="AB65" s="2"/>
      <c r="AC65" s="89"/>
      <c r="AD65" s="283"/>
      <c r="AE65" s="283"/>
      <c r="AF65" s="283"/>
      <c r="AG65" s="283"/>
      <c r="AH65" s="283"/>
      <c r="AI65" s="283"/>
      <c r="AJ65" s="283"/>
      <c r="AK65" s="283"/>
      <c r="AL65" s="283"/>
      <c r="AM65" s="283"/>
      <c r="AN65" s="377"/>
      <c r="AO65" s="377"/>
      <c r="AP65" s="41">
        <f>ROUND(ROUND(K64*$R$70,0)*AB66,0)</f>
        <v>7249</v>
      </c>
      <c r="AQ65" s="53"/>
    </row>
    <row r="66" spans="1:43" ht="16.5" customHeight="1">
      <c r="A66" s="14">
        <v>73</v>
      </c>
      <c r="B66" s="15">
        <v>8017</v>
      </c>
      <c r="C66" s="80" t="s">
        <v>581</v>
      </c>
      <c r="D66" s="350"/>
      <c r="E66" s="345"/>
      <c r="F66" s="345"/>
      <c r="G66" s="345"/>
      <c r="H66" s="346"/>
      <c r="I66" s="57"/>
      <c r="J66" s="283"/>
      <c r="K66" s="283"/>
      <c r="L66" s="380"/>
      <c r="M66" s="380"/>
      <c r="N66" s="10"/>
      <c r="O66" s="10"/>
      <c r="P66" s="57"/>
      <c r="Q66" s="283"/>
      <c r="R66" s="283"/>
      <c r="S66" s="283"/>
      <c r="T66" s="24"/>
      <c r="U66" s="579"/>
      <c r="V66" s="579"/>
      <c r="W66" s="579"/>
      <c r="X66" s="579"/>
      <c r="Y66" s="579"/>
      <c r="Z66" s="579"/>
      <c r="AA66" s="25" t="s">
        <v>568</v>
      </c>
      <c r="AB66" s="574">
        <f>$Z$9</f>
        <v>0.9</v>
      </c>
      <c r="AC66" s="575"/>
      <c r="AD66" s="364" t="s">
        <v>1488</v>
      </c>
      <c r="AE66" s="365"/>
      <c r="AF66" s="365"/>
      <c r="AG66" s="365"/>
      <c r="AH66" s="365"/>
      <c r="AI66" s="365"/>
      <c r="AJ66" s="365"/>
      <c r="AK66" s="365"/>
      <c r="AL66" s="365"/>
      <c r="AM66" s="365" t="s">
        <v>568</v>
      </c>
      <c r="AN66" s="530">
        <f>$AL$7</f>
        <v>0.7</v>
      </c>
      <c r="AO66" s="530"/>
      <c r="AP66" s="41">
        <f>ROUND(ROUND(ROUND(K64*$R$70,0)*AB66,0)*AN66,0)</f>
        <v>5074</v>
      </c>
      <c r="AQ66" s="53"/>
    </row>
    <row r="67" spans="1:43" ht="16.5" customHeight="1">
      <c r="A67" s="14">
        <v>73</v>
      </c>
      <c r="B67" s="15">
        <v>8021</v>
      </c>
      <c r="C67" s="80" t="s">
        <v>127</v>
      </c>
      <c r="D67" s="350"/>
      <c r="E67" s="345"/>
      <c r="F67" s="345"/>
      <c r="G67" s="345"/>
      <c r="H67" s="346"/>
      <c r="I67" s="43" t="s">
        <v>1336</v>
      </c>
      <c r="J67" s="21"/>
      <c r="K67" s="21"/>
      <c r="L67" s="2"/>
      <c r="M67" s="2"/>
      <c r="N67" s="2"/>
      <c r="O67" s="19"/>
      <c r="P67" s="580" t="s">
        <v>488</v>
      </c>
      <c r="Q67" s="581"/>
      <c r="R67" s="581"/>
      <c r="S67" s="581"/>
      <c r="T67" s="582"/>
      <c r="U67" s="20"/>
      <c r="V67" s="5"/>
      <c r="W67" s="21"/>
      <c r="X67" s="444"/>
      <c r="Y67" s="2"/>
      <c r="Z67" s="2"/>
      <c r="AA67" s="2"/>
      <c r="AB67" s="247"/>
      <c r="AC67" s="173"/>
      <c r="AD67" s="445"/>
      <c r="AE67" s="445"/>
      <c r="AF67" s="445"/>
      <c r="AG67" s="445"/>
      <c r="AH67" s="445"/>
      <c r="AI67" s="445"/>
      <c r="AJ67" s="445"/>
      <c r="AK67" s="445"/>
      <c r="AL67" s="445"/>
      <c r="AM67" s="160"/>
      <c r="AN67" s="160"/>
      <c r="AO67" s="160"/>
      <c r="AP67" s="41">
        <f>ROUND(K68*$R$70,0)</f>
        <v>11502</v>
      </c>
      <c r="AQ67" s="53"/>
    </row>
    <row r="68" spans="1:43" ht="16.5" customHeight="1">
      <c r="A68" s="14">
        <v>73</v>
      </c>
      <c r="B68" s="15">
        <v>8023</v>
      </c>
      <c r="C68" s="80" t="s">
        <v>1169</v>
      </c>
      <c r="D68" s="303"/>
      <c r="E68" s="405"/>
      <c r="F68" s="405"/>
      <c r="G68" s="405"/>
      <c r="H68" s="406"/>
      <c r="I68" s="57"/>
      <c r="J68" s="283"/>
      <c r="K68" s="585">
        <f>N11</f>
        <v>16432</v>
      </c>
      <c r="L68" s="585"/>
      <c r="M68" s="585"/>
      <c r="N68" s="10" t="s">
        <v>1249</v>
      </c>
      <c r="O68" s="24"/>
      <c r="P68" s="580"/>
      <c r="Q68" s="581"/>
      <c r="R68" s="581"/>
      <c r="S68" s="581"/>
      <c r="T68" s="582"/>
      <c r="U68" s="304"/>
      <c r="V68" s="33"/>
      <c r="W68" s="25"/>
      <c r="X68" s="245"/>
      <c r="Y68" s="305"/>
      <c r="Z68" s="305"/>
      <c r="AA68" s="305"/>
      <c r="AB68" s="305"/>
      <c r="AC68" s="42"/>
      <c r="AD68" s="364" t="s">
        <v>1488</v>
      </c>
      <c r="AE68" s="365"/>
      <c r="AF68" s="365"/>
      <c r="AG68" s="365"/>
      <c r="AH68" s="365"/>
      <c r="AI68" s="365"/>
      <c r="AJ68" s="365"/>
      <c r="AK68" s="365"/>
      <c r="AL68" s="365"/>
      <c r="AM68" s="365" t="s">
        <v>568</v>
      </c>
      <c r="AN68" s="530">
        <f>$AL$7</f>
        <v>0.7</v>
      </c>
      <c r="AO68" s="530"/>
      <c r="AP68" s="41">
        <f>ROUND(ROUND(K68*$R$70,0)*AN68,0)</f>
        <v>8051</v>
      </c>
      <c r="AQ68" s="53"/>
    </row>
    <row r="69" spans="1:43" ht="16.5" customHeight="1">
      <c r="A69" s="14">
        <v>73</v>
      </c>
      <c r="B69" s="15">
        <v>8025</v>
      </c>
      <c r="C69" s="80" t="s">
        <v>582</v>
      </c>
      <c r="D69" s="303"/>
      <c r="E69" s="405"/>
      <c r="F69" s="405"/>
      <c r="G69" s="405"/>
      <c r="H69" s="406"/>
      <c r="I69" s="57"/>
      <c r="J69" s="283"/>
      <c r="K69" s="241"/>
      <c r="L69" s="241"/>
      <c r="M69" s="241"/>
      <c r="N69" s="10"/>
      <c r="O69" s="24"/>
      <c r="P69" s="374"/>
      <c r="Q69" s="375"/>
      <c r="R69" s="375"/>
      <c r="S69" s="375"/>
      <c r="T69" s="376"/>
      <c r="U69" s="577" t="s">
        <v>332</v>
      </c>
      <c r="V69" s="577"/>
      <c r="W69" s="577"/>
      <c r="X69" s="577"/>
      <c r="Y69" s="577"/>
      <c r="Z69" s="577"/>
      <c r="AA69" s="84"/>
      <c r="AB69" s="2"/>
      <c r="AC69" s="89"/>
      <c r="AD69" s="283"/>
      <c r="AE69" s="283"/>
      <c r="AF69" s="283"/>
      <c r="AG69" s="283"/>
      <c r="AH69" s="283"/>
      <c r="AI69" s="283"/>
      <c r="AJ69" s="283"/>
      <c r="AK69" s="283"/>
      <c r="AL69" s="283"/>
      <c r="AM69" s="283"/>
      <c r="AN69" s="377"/>
      <c r="AO69" s="377"/>
      <c r="AP69" s="41">
        <f>ROUND(ROUND(K68*$R$70,0)*AB70,0)</f>
        <v>10352</v>
      </c>
      <c r="AQ69" s="53"/>
    </row>
    <row r="70" spans="1:43" ht="16.5" customHeight="1">
      <c r="A70" s="14">
        <v>73</v>
      </c>
      <c r="B70" s="15">
        <v>8027</v>
      </c>
      <c r="C70" s="80" t="s">
        <v>583</v>
      </c>
      <c r="D70" s="303"/>
      <c r="E70" s="405"/>
      <c r="F70" s="405"/>
      <c r="G70" s="405"/>
      <c r="H70" s="406"/>
      <c r="I70" s="44"/>
      <c r="J70" s="25"/>
      <c r="K70" s="261"/>
      <c r="L70" s="261"/>
      <c r="M70" s="261"/>
      <c r="N70" s="305"/>
      <c r="O70" s="26"/>
      <c r="P70" s="374"/>
      <c r="Q70" s="13" t="s">
        <v>568</v>
      </c>
      <c r="R70" s="583">
        <v>0.7</v>
      </c>
      <c r="S70" s="587"/>
      <c r="T70" s="376"/>
      <c r="U70" s="579"/>
      <c r="V70" s="579"/>
      <c r="W70" s="579"/>
      <c r="X70" s="579"/>
      <c r="Y70" s="579"/>
      <c r="Z70" s="579"/>
      <c r="AA70" s="25" t="s">
        <v>568</v>
      </c>
      <c r="AB70" s="574">
        <f>$Z$9</f>
        <v>0.9</v>
      </c>
      <c r="AC70" s="575"/>
      <c r="AD70" s="364" t="s">
        <v>1488</v>
      </c>
      <c r="AE70" s="365"/>
      <c r="AF70" s="365"/>
      <c r="AG70" s="365"/>
      <c r="AH70" s="365"/>
      <c r="AI70" s="365"/>
      <c r="AJ70" s="365"/>
      <c r="AK70" s="365"/>
      <c r="AL70" s="365"/>
      <c r="AM70" s="365" t="s">
        <v>568</v>
      </c>
      <c r="AN70" s="530">
        <f>$AL$7</f>
        <v>0.7</v>
      </c>
      <c r="AO70" s="530"/>
      <c r="AP70" s="41">
        <f>ROUND(ROUND(ROUND(K68*$R$70,0)*AB70,0)*AN70,0)</f>
        <v>7246</v>
      </c>
      <c r="AQ70" s="53"/>
    </row>
    <row r="71" spans="1:43" ht="16.5" customHeight="1">
      <c r="A71" s="14">
        <v>73</v>
      </c>
      <c r="B71" s="15">
        <v>8031</v>
      </c>
      <c r="C71" s="80" t="s">
        <v>1170</v>
      </c>
      <c r="D71" s="404"/>
      <c r="E71" s="405"/>
      <c r="F71" s="405"/>
      <c r="G71" s="405"/>
      <c r="H71" s="406"/>
      <c r="I71" s="43" t="s">
        <v>1337</v>
      </c>
      <c r="J71" s="21"/>
      <c r="K71" s="21"/>
      <c r="L71" s="2"/>
      <c r="M71" s="2"/>
      <c r="N71" s="2"/>
      <c r="O71" s="19"/>
      <c r="P71" s="374"/>
      <c r="Q71" s="375"/>
      <c r="R71" s="375"/>
      <c r="S71" s="375"/>
      <c r="T71" s="376"/>
      <c r="U71" s="20"/>
      <c r="V71" s="5"/>
      <c r="W71" s="21"/>
      <c r="X71" s="444"/>
      <c r="Y71" s="2"/>
      <c r="Z71" s="2"/>
      <c r="AA71" s="2"/>
      <c r="AB71" s="247"/>
      <c r="AC71" s="173"/>
      <c r="AD71" s="445"/>
      <c r="AE71" s="445"/>
      <c r="AF71" s="445"/>
      <c r="AG71" s="445"/>
      <c r="AH71" s="445"/>
      <c r="AI71" s="445"/>
      <c r="AJ71" s="445"/>
      <c r="AK71" s="445"/>
      <c r="AL71" s="445"/>
      <c r="AM71" s="160"/>
      <c r="AN71" s="160"/>
      <c r="AO71" s="160"/>
      <c r="AP71" s="41">
        <f>ROUND(K72*$R$70,0)</f>
        <v>16407</v>
      </c>
      <c r="AQ71" s="53"/>
    </row>
    <row r="72" spans="1:43" ht="16.5" customHeight="1">
      <c r="A72" s="14">
        <v>73</v>
      </c>
      <c r="B72" s="15">
        <v>8033</v>
      </c>
      <c r="C72" s="80" t="s">
        <v>1171</v>
      </c>
      <c r="D72" s="404"/>
      <c r="E72" s="405"/>
      <c r="F72" s="405"/>
      <c r="G72" s="405"/>
      <c r="H72" s="406"/>
      <c r="I72" s="57"/>
      <c r="J72" s="283"/>
      <c r="K72" s="585">
        <f>N15</f>
        <v>23439</v>
      </c>
      <c r="L72" s="585"/>
      <c r="M72" s="585"/>
      <c r="N72" s="10" t="s">
        <v>1249</v>
      </c>
      <c r="O72" s="24"/>
      <c r="P72" s="422"/>
      <c r="T72" s="446"/>
      <c r="U72" s="304"/>
      <c r="V72" s="33"/>
      <c r="W72" s="25"/>
      <c r="X72" s="245"/>
      <c r="Y72" s="305"/>
      <c r="Z72" s="305"/>
      <c r="AA72" s="305"/>
      <c r="AB72" s="305"/>
      <c r="AC72" s="42"/>
      <c r="AD72" s="364" t="s">
        <v>1488</v>
      </c>
      <c r="AE72" s="365"/>
      <c r="AF72" s="365"/>
      <c r="AG72" s="365"/>
      <c r="AH72" s="365"/>
      <c r="AI72" s="365"/>
      <c r="AJ72" s="365"/>
      <c r="AK72" s="365"/>
      <c r="AL72" s="365"/>
      <c r="AM72" s="365" t="s">
        <v>568</v>
      </c>
      <c r="AN72" s="530">
        <f>$AL$7</f>
        <v>0.7</v>
      </c>
      <c r="AO72" s="530"/>
      <c r="AP72" s="41">
        <f>ROUND(ROUND(K72*$R$70,0)*AN72,0)</f>
        <v>11485</v>
      </c>
      <c r="AQ72" s="53"/>
    </row>
    <row r="73" spans="1:43" ht="16.5" customHeight="1">
      <c r="A73" s="14">
        <v>73</v>
      </c>
      <c r="B73" s="15">
        <v>8035</v>
      </c>
      <c r="C73" s="80" t="s">
        <v>584</v>
      </c>
      <c r="D73" s="404"/>
      <c r="E73" s="405"/>
      <c r="F73" s="405"/>
      <c r="G73" s="405"/>
      <c r="H73" s="406"/>
      <c r="I73" s="57"/>
      <c r="J73" s="283"/>
      <c r="K73" s="241"/>
      <c r="L73" s="241"/>
      <c r="M73" s="241"/>
      <c r="N73" s="10"/>
      <c r="O73" s="24"/>
      <c r="P73" s="422"/>
      <c r="Q73" s="423"/>
      <c r="R73" s="423"/>
      <c r="S73" s="423"/>
      <c r="T73" s="446"/>
      <c r="U73" s="577" t="s">
        <v>332</v>
      </c>
      <c r="V73" s="577"/>
      <c r="W73" s="577"/>
      <c r="X73" s="577"/>
      <c r="Y73" s="577"/>
      <c r="Z73" s="577"/>
      <c r="AA73" s="84"/>
      <c r="AB73" s="2"/>
      <c r="AC73" s="89"/>
      <c r="AD73" s="283"/>
      <c r="AE73" s="283"/>
      <c r="AF73" s="283"/>
      <c r="AG73" s="283"/>
      <c r="AH73" s="283"/>
      <c r="AI73" s="283"/>
      <c r="AJ73" s="283"/>
      <c r="AK73" s="283"/>
      <c r="AL73" s="283"/>
      <c r="AM73" s="283"/>
      <c r="AN73" s="377"/>
      <c r="AO73" s="377"/>
      <c r="AP73" s="41">
        <f>ROUND(ROUND(K72*$R$70,0)*AB74,0)</f>
        <v>14766</v>
      </c>
      <c r="AQ73" s="53"/>
    </row>
    <row r="74" spans="1:43" ht="16.5" customHeight="1">
      <c r="A74" s="14">
        <v>73</v>
      </c>
      <c r="B74" s="15">
        <v>8037</v>
      </c>
      <c r="C74" s="80" t="s">
        <v>585</v>
      </c>
      <c r="D74" s="404"/>
      <c r="E74" s="405"/>
      <c r="F74" s="405"/>
      <c r="G74" s="405"/>
      <c r="H74" s="406"/>
      <c r="I74" s="44"/>
      <c r="J74" s="25"/>
      <c r="K74" s="261"/>
      <c r="L74" s="261"/>
      <c r="M74" s="261"/>
      <c r="N74" s="305"/>
      <c r="O74" s="26"/>
      <c r="P74" s="422"/>
      <c r="Q74" s="423"/>
      <c r="R74" s="423"/>
      <c r="S74" s="423"/>
      <c r="T74" s="446"/>
      <c r="U74" s="579"/>
      <c r="V74" s="579"/>
      <c r="W74" s="579"/>
      <c r="X74" s="579"/>
      <c r="Y74" s="579"/>
      <c r="Z74" s="579"/>
      <c r="AA74" s="25" t="s">
        <v>568</v>
      </c>
      <c r="AB74" s="574">
        <f>$Z$9</f>
        <v>0.9</v>
      </c>
      <c r="AC74" s="575"/>
      <c r="AD74" s="364" t="s">
        <v>1488</v>
      </c>
      <c r="AE74" s="365"/>
      <c r="AF74" s="365"/>
      <c r="AG74" s="365"/>
      <c r="AH74" s="365"/>
      <c r="AI74" s="365"/>
      <c r="AJ74" s="365"/>
      <c r="AK74" s="365"/>
      <c r="AL74" s="365"/>
      <c r="AM74" s="365" t="s">
        <v>568</v>
      </c>
      <c r="AN74" s="530">
        <f>$AL$7</f>
        <v>0.7</v>
      </c>
      <c r="AO74" s="530"/>
      <c r="AP74" s="41">
        <f>ROUND(ROUND(ROUND(K72*$R$70,0)*AB74,0)*AN74,0)</f>
        <v>10336</v>
      </c>
      <c r="AQ74" s="53"/>
    </row>
    <row r="75" spans="1:43" ht="16.5" customHeight="1">
      <c r="A75" s="14">
        <v>73</v>
      </c>
      <c r="B75" s="15">
        <v>8041</v>
      </c>
      <c r="C75" s="80" t="s">
        <v>1172</v>
      </c>
      <c r="D75" s="86"/>
      <c r="E75" s="87"/>
      <c r="F75" s="432"/>
      <c r="G75" s="10"/>
      <c r="H75" s="24"/>
      <c r="I75" s="43" t="s">
        <v>1338</v>
      </c>
      <c r="J75" s="21"/>
      <c r="K75" s="21"/>
      <c r="L75" s="2"/>
      <c r="M75" s="2"/>
      <c r="N75" s="2"/>
      <c r="O75" s="19"/>
      <c r="P75" s="28"/>
      <c r="T75" s="24"/>
      <c r="U75" s="20"/>
      <c r="V75" s="5"/>
      <c r="W75" s="21"/>
      <c r="X75" s="2"/>
      <c r="Y75" s="2"/>
      <c r="Z75" s="2"/>
      <c r="AA75" s="2"/>
      <c r="AB75" s="2"/>
      <c r="AC75" s="173"/>
      <c r="AD75" s="10"/>
      <c r="AE75" s="10"/>
      <c r="AF75" s="10"/>
      <c r="AG75" s="10"/>
      <c r="AH75" s="10"/>
      <c r="AI75" s="10"/>
      <c r="AJ75" s="10"/>
      <c r="AK75" s="10"/>
      <c r="AL75" s="10"/>
      <c r="AM75" s="10"/>
      <c r="AN75" s="10"/>
      <c r="AO75" s="10"/>
      <c r="AP75" s="41">
        <f>ROUND(K76*$R$70,0)</f>
        <v>18036</v>
      </c>
      <c r="AQ75" s="53"/>
    </row>
    <row r="76" spans="1:43" ht="16.5" customHeight="1">
      <c r="A76" s="14">
        <v>73</v>
      </c>
      <c r="B76" s="15">
        <v>8043</v>
      </c>
      <c r="C76" s="80" t="s">
        <v>1173</v>
      </c>
      <c r="D76" s="86"/>
      <c r="E76" s="87"/>
      <c r="F76" s="432"/>
      <c r="G76" s="10"/>
      <c r="H76" s="24"/>
      <c r="I76" s="57"/>
      <c r="J76" s="283"/>
      <c r="K76" s="585">
        <f>N19</f>
        <v>25765</v>
      </c>
      <c r="L76" s="585"/>
      <c r="M76" s="585"/>
      <c r="N76" s="10" t="s">
        <v>1249</v>
      </c>
      <c r="O76" s="24"/>
      <c r="P76" s="28"/>
      <c r="Q76" s="13"/>
      <c r="R76" s="377"/>
      <c r="S76" s="379"/>
      <c r="T76" s="24"/>
      <c r="U76" s="304"/>
      <c r="V76" s="33"/>
      <c r="W76" s="25"/>
      <c r="X76" s="245"/>
      <c r="Y76" s="305"/>
      <c r="Z76" s="305"/>
      <c r="AA76" s="305"/>
      <c r="AB76" s="305"/>
      <c r="AC76" s="42"/>
      <c r="AD76" s="364" t="s">
        <v>1488</v>
      </c>
      <c r="AE76" s="365"/>
      <c r="AF76" s="365"/>
      <c r="AG76" s="365"/>
      <c r="AH76" s="365"/>
      <c r="AI76" s="365"/>
      <c r="AJ76" s="365"/>
      <c r="AK76" s="365"/>
      <c r="AL76" s="365"/>
      <c r="AM76" s="365" t="s">
        <v>568</v>
      </c>
      <c r="AN76" s="530">
        <f>$AL$7</f>
        <v>0.7</v>
      </c>
      <c r="AO76" s="530"/>
      <c r="AP76" s="41">
        <f>ROUND(ROUND(K76*$R$70,0)*AN76,0)</f>
        <v>12625</v>
      </c>
      <c r="AQ76" s="53"/>
    </row>
    <row r="77" spans="1:43" ht="16.5" customHeight="1">
      <c r="A77" s="14">
        <v>73</v>
      </c>
      <c r="B77" s="15">
        <v>8045</v>
      </c>
      <c r="C77" s="80" t="s">
        <v>586</v>
      </c>
      <c r="D77" s="404"/>
      <c r="E77" s="405"/>
      <c r="F77" s="405"/>
      <c r="G77" s="405"/>
      <c r="H77" s="406"/>
      <c r="I77" s="57"/>
      <c r="J77" s="283"/>
      <c r="K77" s="241"/>
      <c r="L77" s="241"/>
      <c r="M77" s="241"/>
      <c r="N77" s="10"/>
      <c r="O77" s="24"/>
      <c r="P77" s="28"/>
      <c r="Q77" s="13"/>
      <c r="R77" s="377"/>
      <c r="S77" s="379"/>
      <c r="T77" s="24"/>
      <c r="U77" s="577" t="s">
        <v>332</v>
      </c>
      <c r="V77" s="577"/>
      <c r="W77" s="577"/>
      <c r="X77" s="577"/>
      <c r="Y77" s="577"/>
      <c r="Z77" s="577"/>
      <c r="AA77" s="84"/>
      <c r="AB77" s="2"/>
      <c r="AC77" s="89"/>
      <c r="AD77" s="283"/>
      <c r="AE77" s="283"/>
      <c r="AF77" s="283"/>
      <c r="AG77" s="283"/>
      <c r="AH77" s="283"/>
      <c r="AI77" s="283"/>
      <c r="AJ77" s="283"/>
      <c r="AK77" s="283"/>
      <c r="AL77" s="283"/>
      <c r="AM77" s="283"/>
      <c r="AN77" s="377"/>
      <c r="AO77" s="377"/>
      <c r="AP77" s="41">
        <f>ROUND(ROUND(K76*$R$70,0)*AB78,0)</f>
        <v>16232</v>
      </c>
      <c r="AQ77" s="53"/>
    </row>
    <row r="78" spans="1:43" ht="16.5" customHeight="1">
      <c r="A78" s="14">
        <v>73</v>
      </c>
      <c r="B78" s="15">
        <v>8047</v>
      </c>
      <c r="C78" s="80" t="s">
        <v>587</v>
      </c>
      <c r="D78" s="404"/>
      <c r="E78" s="405"/>
      <c r="F78" s="405"/>
      <c r="G78" s="405"/>
      <c r="H78" s="406"/>
      <c r="I78" s="44"/>
      <c r="J78" s="25"/>
      <c r="K78" s="261"/>
      <c r="L78" s="261"/>
      <c r="M78" s="261"/>
      <c r="N78" s="305"/>
      <c r="O78" s="26"/>
      <c r="P78" s="28"/>
      <c r="Q78" s="13"/>
      <c r="R78" s="377"/>
      <c r="S78" s="379"/>
      <c r="T78" s="24"/>
      <c r="U78" s="579"/>
      <c r="V78" s="579"/>
      <c r="W78" s="579"/>
      <c r="X78" s="579"/>
      <c r="Y78" s="579"/>
      <c r="Z78" s="579"/>
      <c r="AA78" s="25" t="s">
        <v>568</v>
      </c>
      <c r="AB78" s="574">
        <f>$Z$9</f>
        <v>0.9</v>
      </c>
      <c r="AC78" s="575"/>
      <c r="AD78" s="364" t="s">
        <v>1488</v>
      </c>
      <c r="AE78" s="365"/>
      <c r="AF78" s="365"/>
      <c r="AG78" s="365"/>
      <c r="AH78" s="365"/>
      <c r="AI78" s="365"/>
      <c r="AJ78" s="365"/>
      <c r="AK78" s="365"/>
      <c r="AL78" s="365"/>
      <c r="AM78" s="365" t="s">
        <v>568</v>
      </c>
      <c r="AN78" s="530">
        <f>$AL$7</f>
        <v>0.7</v>
      </c>
      <c r="AO78" s="530"/>
      <c r="AP78" s="41">
        <f>ROUND(ROUND(ROUND(K76*$R$70,0)*AB78,0)*AN78,0)</f>
        <v>11362</v>
      </c>
      <c r="AQ78" s="53"/>
    </row>
    <row r="79" spans="1:43" ht="16.5" customHeight="1">
      <c r="A79" s="14">
        <v>73</v>
      </c>
      <c r="B79" s="15">
        <v>8051</v>
      </c>
      <c r="C79" s="80" t="s">
        <v>1174</v>
      </c>
      <c r="D79" s="303"/>
      <c r="E79" s="405"/>
      <c r="F79" s="405"/>
      <c r="G79" s="405"/>
      <c r="H79" s="406"/>
      <c r="I79" s="43" t="s">
        <v>1339</v>
      </c>
      <c r="J79" s="21"/>
      <c r="K79" s="21"/>
      <c r="L79" s="2"/>
      <c r="M79" s="2"/>
      <c r="N79" s="2"/>
      <c r="O79" s="19"/>
      <c r="P79" s="57"/>
      <c r="Q79" s="283"/>
      <c r="R79" s="283"/>
      <c r="S79" s="283"/>
      <c r="T79" s="24"/>
      <c r="U79" s="20"/>
      <c r="V79" s="5"/>
      <c r="W79" s="21"/>
      <c r="X79" s="2"/>
      <c r="Y79" s="2"/>
      <c r="Z79" s="2"/>
      <c r="AA79" s="2"/>
      <c r="AB79" s="2"/>
      <c r="AC79" s="173"/>
      <c r="AD79" s="10"/>
      <c r="AE79" s="10"/>
      <c r="AF79" s="10"/>
      <c r="AG79" s="10"/>
      <c r="AH79" s="10"/>
      <c r="AI79" s="10"/>
      <c r="AJ79" s="10"/>
      <c r="AK79" s="10"/>
      <c r="AL79" s="10"/>
      <c r="AM79" s="283"/>
      <c r="AN79" s="92"/>
      <c r="AO79" s="177"/>
      <c r="AP79" s="41">
        <f>ROUND(K80*$R$70,0)</f>
        <v>19814</v>
      </c>
      <c r="AQ79" s="53"/>
    </row>
    <row r="80" spans="1:43" ht="16.5" customHeight="1">
      <c r="A80" s="14">
        <v>73</v>
      </c>
      <c r="B80" s="15">
        <v>8053</v>
      </c>
      <c r="C80" s="80" t="s">
        <v>1175</v>
      </c>
      <c r="D80" s="86"/>
      <c r="E80" s="87"/>
      <c r="F80" s="432"/>
      <c r="G80" s="10"/>
      <c r="H80" s="24"/>
      <c r="I80" s="57"/>
      <c r="J80" s="283"/>
      <c r="K80" s="585">
        <f>N23</f>
        <v>28305</v>
      </c>
      <c r="L80" s="585"/>
      <c r="M80" s="585"/>
      <c r="N80" s="10" t="s">
        <v>1249</v>
      </c>
      <c r="O80" s="24"/>
      <c r="P80" s="28"/>
      <c r="Q80" s="13"/>
      <c r="R80" s="377"/>
      <c r="S80" s="379"/>
      <c r="T80" s="24"/>
      <c r="U80" s="304"/>
      <c r="V80" s="33"/>
      <c r="W80" s="25"/>
      <c r="X80" s="245"/>
      <c r="Y80" s="305"/>
      <c r="Z80" s="305"/>
      <c r="AA80" s="305"/>
      <c r="AB80" s="305"/>
      <c r="AC80" s="42"/>
      <c r="AD80" s="364" t="s">
        <v>1488</v>
      </c>
      <c r="AE80" s="365"/>
      <c r="AF80" s="365"/>
      <c r="AG80" s="365"/>
      <c r="AH80" s="365"/>
      <c r="AI80" s="365"/>
      <c r="AJ80" s="365"/>
      <c r="AK80" s="365"/>
      <c r="AL80" s="365"/>
      <c r="AM80" s="365" t="s">
        <v>568</v>
      </c>
      <c r="AN80" s="530">
        <f>$AL$7</f>
        <v>0.7</v>
      </c>
      <c r="AO80" s="530"/>
      <c r="AP80" s="41">
        <f>ROUND(ROUND(K80*$R$70,0)*AN80,0)</f>
        <v>13870</v>
      </c>
      <c r="AQ80" s="53"/>
    </row>
    <row r="81" spans="1:43" ht="16.5" customHeight="1">
      <c r="A81" s="14">
        <v>73</v>
      </c>
      <c r="B81" s="15">
        <v>8055</v>
      </c>
      <c r="C81" s="80" t="s">
        <v>588</v>
      </c>
      <c r="D81" s="404"/>
      <c r="E81" s="405"/>
      <c r="F81" s="405"/>
      <c r="G81" s="405"/>
      <c r="H81" s="406"/>
      <c r="I81" s="57"/>
      <c r="J81" s="283"/>
      <c r="K81" s="241"/>
      <c r="L81" s="241"/>
      <c r="M81" s="241"/>
      <c r="N81" s="10"/>
      <c r="O81" s="24"/>
      <c r="P81" s="28"/>
      <c r="Q81" s="13"/>
      <c r="R81" s="377"/>
      <c r="S81" s="379"/>
      <c r="T81" s="24"/>
      <c r="U81" s="577" t="s">
        <v>332</v>
      </c>
      <c r="V81" s="577"/>
      <c r="W81" s="577"/>
      <c r="X81" s="577"/>
      <c r="Y81" s="577"/>
      <c r="Z81" s="577"/>
      <c r="AA81" s="84"/>
      <c r="AB81" s="2"/>
      <c r="AC81" s="89"/>
      <c r="AD81" s="283"/>
      <c r="AE81" s="283"/>
      <c r="AF81" s="283"/>
      <c r="AG81" s="283"/>
      <c r="AH81" s="283"/>
      <c r="AI81" s="283"/>
      <c r="AJ81" s="283"/>
      <c r="AK81" s="283"/>
      <c r="AL81" s="283"/>
      <c r="AM81" s="283"/>
      <c r="AN81" s="377"/>
      <c r="AO81" s="377"/>
      <c r="AP81" s="41">
        <f>ROUND(ROUND(K80*$R$70,0)*AB82,0)</f>
        <v>17833</v>
      </c>
      <c r="AQ81" s="53"/>
    </row>
    <row r="82" spans="1:43" ht="16.5" customHeight="1">
      <c r="A82" s="14">
        <v>73</v>
      </c>
      <c r="B82" s="15">
        <v>8057</v>
      </c>
      <c r="C82" s="80" t="s">
        <v>589</v>
      </c>
      <c r="D82" s="310"/>
      <c r="E82" s="36"/>
      <c r="F82" s="36"/>
      <c r="G82" s="36"/>
      <c r="H82" s="104"/>
      <c r="I82" s="44"/>
      <c r="J82" s="25"/>
      <c r="K82" s="261"/>
      <c r="L82" s="261"/>
      <c r="M82" s="261"/>
      <c r="N82" s="305"/>
      <c r="O82" s="26"/>
      <c r="P82" s="304"/>
      <c r="Q82" s="355"/>
      <c r="R82" s="372"/>
      <c r="S82" s="381"/>
      <c r="T82" s="26"/>
      <c r="U82" s="579"/>
      <c r="V82" s="579"/>
      <c r="W82" s="579"/>
      <c r="X82" s="579"/>
      <c r="Y82" s="579"/>
      <c r="Z82" s="579"/>
      <c r="AA82" s="25" t="s">
        <v>568</v>
      </c>
      <c r="AB82" s="574">
        <f>$Z$9</f>
        <v>0.9</v>
      </c>
      <c r="AC82" s="575"/>
      <c r="AD82" s="364" t="s">
        <v>1488</v>
      </c>
      <c r="AE82" s="365"/>
      <c r="AF82" s="365"/>
      <c r="AG82" s="365"/>
      <c r="AH82" s="365"/>
      <c r="AI82" s="365"/>
      <c r="AJ82" s="365"/>
      <c r="AK82" s="365"/>
      <c r="AL82" s="365"/>
      <c r="AM82" s="365" t="s">
        <v>568</v>
      </c>
      <c r="AN82" s="530">
        <f>$AL$7</f>
        <v>0.7</v>
      </c>
      <c r="AO82" s="530"/>
      <c r="AP82" s="41">
        <f>ROUND(ROUND(ROUND(K80*$R$70,0)*AB82,0)*AN82,0)</f>
        <v>12483</v>
      </c>
      <c r="AQ82" s="61"/>
    </row>
    <row r="83" ht="16.5" customHeight="1"/>
    <row r="84" ht="16.5" customHeight="1"/>
    <row r="85" spans="1:2" ht="17.25">
      <c r="A85" s="76"/>
      <c r="B85" s="76" t="s">
        <v>1461</v>
      </c>
    </row>
    <row r="87" spans="1:43" ht="16.5" customHeight="1">
      <c r="A87" s="3" t="s">
        <v>345</v>
      </c>
      <c r="B87" s="411"/>
      <c r="C87" s="107" t="s">
        <v>346</v>
      </c>
      <c r="D87" s="108"/>
      <c r="E87" s="2"/>
      <c r="F87" s="2"/>
      <c r="G87" s="2"/>
      <c r="H87" s="2"/>
      <c r="I87" s="2"/>
      <c r="J87" s="2"/>
      <c r="K87" s="2"/>
      <c r="L87" s="2"/>
      <c r="M87" s="2"/>
      <c r="N87" s="2"/>
      <c r="O87" s="2"/>
      <c r="P87" s="5"/>
      <c r="Q87" s="2"/>
      <c r="R87" s="2"/>
      <c r="S87" s="2"/>
      <c r="T87" s="5" t="s">
        <v>347</v>
      </c>
      <c r="U87" s="2"/>
      <c r="V87" s="2"/>
      <c r="W87" s="2"/>
      <c r="X87" s="2"/>
      <c r="Y87" s="2"/>
      <c r="Z87" s="2"/>
      <c r="AA87" s="2"/>
      <c r="AB87" s="2"/>
      <c r="AC87" s="2"/>
      <c r="AD87" s="2"/>
      <c r="AE87" s="2"/>
      <c r="AF87" s="2"/>
      <c r="AG87" s="2"/>
      <c r="AH87" s="2"/>
      <c r="AI87" s="2"/>
      <c r="AJ87" s="2"/>
      <c r="AK87" s="2"/>
      <c r="AL87" s="2"/>
      <c r="AM87" s="2"/>
      <c r="AN87" s="2"/>
      <c r="AO87" s="19"/>
      <c r="AP87" s="78" t="s">
        <v>590</v>
      </c>
      <c r="AQ87" s="78" t="s">
        <v>591</v>
      </c>
    </row>
    <row r="88" spans="1:43" ht="16.5" customHeight="1">
      <c r="A88" s="7" t="s">
        <v>348</v>
      </c>
      <c r="B88" s="8" t="s">
        <v>349</v>
      </c>
      <c r="C88" s="412"/>
      <c r="D88" s="413"/>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26"/>
      <c r="AP88" s="79" t="s">
        <v>1248</v>
      </c>
      <c r="AQ88" s="79" t="s">
        <v>1249</v>
      </c>
    </row>
    <row r="89" spans="1:43" ht="16.5" customHeight="1">
      <c r="A89" s="14">
        <v>73</v>
      </c>
      <c r="B89" s="15">
        <v>9011</v>
      </c>
      <c r="C89" s="80" t="s">
        <v>592</v>
      </c>
      <c r="D89" s="522" t="s">
        <v>593</v>
      </c>
      <c r="E89" s="511"/>
      <c r="F89" s="511"/>
      <c r="G89" s="511"/>
      <c r="H89" s="512"/>
      <c r="I89" s="43" t="s">
        <v>1335</v>
      </c>
      <c r="J89" s="21"/>
      <c r="K89" s="21"/>
      <c r="L89" s="2"/>
      <c r="M89" s="21"/>
      <c r="N89" s="2"/>
      <c r="O89" s="19"/>
      <c r="P89" s="57"/>
      <c r="Q89" s="283"/>
      <c r="R89" s="283"/>
      <c r="S89" s="283"/>
      <c r="T89" s="447"/>
      <c r="U89" s="20"/>
      <c r="V89" s="2"/>
      <c r="W89" s="2"/>
      <c r="X89" s="2"/>
      <c r="Y89" s="246"/>
      <c r="Z89" s="21"/>
      <c r="AA89" s="244"/>
      <c r="AB89" s="84"/>
      <c r="AC89" s="89"/>
      <c r="AD89" s="305"/>
      <c r="AE89" s="305"/>
      <c r="AF89" s="305"/>
      <c r="AG89" s="305"/>
      <c r="AH89" s="305"/>
      <c r="AI89" s="305"/>
      <c r="AJ89" s="305"/>
      <c r="AK89" s="305"/>
      <c r="AL89" s="305"/>
      <c r="AM89" s="305"/>
      <c r="AN89" s="305"/>
      <c r="AO89" s="305"/>
      <c r="AP89" s="41">
        <f>ROUND(K90*$R$96,0)</f>
        <v>8054</v>
      </c>
      <c r="AQ89" s="23" t="s">
        <v>1957</v>
      </c>
    </row>
    <row r="90" spans="1:43" ht="16.5" customHeight="1">
      <c r="A90" s="14">
        <v>73</v>
      </c>
      <c r="B90" s="15">
        <v>9013</v>
      </c>
      <c r="C90" s="80" t="s">
        <v>594</v>
      </c>
      <c r="D90" s="522"/>
      <c r="E90" s="511"/>
      <c r="F90" s="511"/>
      <c r="G90" s="511"/>
      <c r="H90" s="512"/>
      <c r="I90" s="57"/>
      <c r="J90" s="283"/>
      <c r="K90" s="537">
        <f>N7</f>
        <v>11505</v>
      </c>
      <c r="L90" s="537"/>
      <c r="M90" s="537"/>
      <c r="N90" s="10" t="s">
        <v>1249</v>
      </c>
      <c r="O90" s="421"/>
      <c r="P90" s="57"/>
      <c r="Q90" s="283"/>
      <c r="R90" s="283"/>
      <c r="S90" s="283"/>
      <c r="T90" s="447"/>
      <c r="U90" s="413"/>
      <c r="V90" s="305"/>
      <c r="W90" s="305"/>
      <c r="X90" s="305"/>
      <c r="Y90" s="245"/>
      <c r="Z90" s="305"/>
      <c r="AA90" s="305"/>
      <c r="AB90" s="305"/>
      <c r="AC90" s="26"/>
      <c r="AD90" s="364" t="s">
        <v>1488</v>
      </c>
      <c r="AE90" s="365"/>
      <c r="AF90" s="365"/>
      <c r="AG90" s="365"/>
      <c r="AH90" s="365"/>
      <c r="AI90" s="365"/>
      <c r="AJ90" s="365"/>
      <c r="AK90" s="365"/>
      <c r="AL90" s="365"/>
      <c r="AM90" s="365" t="s">
        <v>568</v>
      </c>
      <c r="AN90" s="530">
        <f>$AL$7</f>
        <v>0.7</v>
      </c>
      <c r="AO90" s="530"/>
      <c r="AP90" s="41">
        <f>ROUND(ROUND(K90*$R$96,0)*AN90,0)</f>
        <v>5638</v>
      </c>
      <c r="AQ90" s="53"/>
    </row>
    <row r="91" spans="1:43" ht="16.5" customHeight="1">
      <c r="A91" s="14">
        <v>73</v>
      </c>
      <c r="B91" s="15">
        <v>9015</v>
      </c>
      <c r="C91" s="80" t="s">
        <v>243</v>
      </c>
      <c r="D91" s="350"/>
      <c r="E91" s="345"/>
      <c r="F91" s="345"/>
      <c r="G91" s="345"/>
      <c r="H91" s="346"/>
      <c r="I91" s="57"/>
      <c r="J91" s="283"/>
      <c r="K91" s="283"/>
      <c r="L91" s="380"/>
      <c r="M91" s="380"/>
      <c r="N91" s="10"/>
      <c r="O91" s="24"/>
      <c r="P91" s="57"/>
      <c r="Q91" s="283"/>
      <c r="R91" s="283"/>
      <c r="S91" s="283"/>
      <c r="T91" s="24"/>
      <c r="U91" s="577" t="s">
        <v>332</v>
      </c>
      <c r="V91" s="577"/>
      <c r="W91" s="577"/>
      <c r="X91" s="577"/>
      <c r="Y91" s="577"/>
      <c r="Z91" s="577"/>
      <c r="AA91" s="84"/>
      <c r="AB91" s="2"/>
      <c r="AC91" s="89"/>
      <c r="AD91" s="283"/>
      <c r="AE91" s="283"/>
      <c r="AF91" s="283"/>
      <c r="AG91" s="283"/>
      <c r="AH91" s="283"/>
      <c r="AI91" s="283"/>
      <c r="AJ91" s="283"/>
      <c r="AK91" s="283"/>
      <c r="AL91" s="283"/>
      <c r="AM91" s="283"/>
      <c r="AN91" s="377"/>
      <c r="AO91" s="377"/>
      <c r="AP91" s="41">
        <f>ROUND(ROUND(K90*$R$96,0)*AB92,0)</f>
        <v>7249</v>
      </c>
      <c r="AQ91" s="53"/>
    </row>
    <row r="92" spans="1:43" ht="16.5" customHeight="1">
      <c r="A92" s="14">
        <v>73</v>
      </c>
      <c r="B92" s="15">
        <v>9017</v>
      </c>
      <c r="C92" s="80" t="s">
        <v>244</v>
      </c>
      <c r="D92" s="350"/>
      <c r="E92" s="345"/>
      <c r="F92" s="345"/>
      <c r="G92" s="345"/>
      <c r="H92" s="346"/>
      <c r="I92" s="44"/>
      <c r="J92" s="25"/>
      <c r="K92" s="25"/>
      <c r="L92" s="366"/>
      <c r="M92" s="366"/>
      <c r="N92" s="305"/>
      <c r="O92" s="26"/>
      <c r="P92" s="57"/>
      <c r="Q92" s="283"/>
      <c r="R92" s="283"/>
      <c r="S92" s="283"/>
      <c r="T92" s="24"/>
      <c r="U92" s="579"/>
      <c r="V92" s="579"/>
      <c r="W92" s="579"/>
      <c r="X92" s="579"/>
      <c r="Y92" s="579"/>
      <c r="Z92" s="579"/>
      <c r="AA92" s="25" t="s">
        <v>568</v>
      </c>
      <c r="AB92" s="574">
        <f>$Z$9</f>
        <v>0.9</v>
      </c>
      <c r="AC92" s="575"/>
      <c r="AD92" s="364" t="s">
        <v>1488</v>
      </c>
      <c r="AE92" s="365"/>
      <c r="AF92" s="365"/>
      <c r="AG92" s="365"/>
      <c r="AH92" s="365"/>
      <c r="AI92" s="365"/>
      <c r="AJ92" s="365"/>
      <c r="AK92" s="365"/>
      <c r="AL92" s="365"/>
      <c r="AM92" s="365" t="s">
        <v>568</v>
      </c>
      <c r="AN92" s="530">
        <f>$AL$7</f>
        <v>0.7</v>
      </c>
      <c r="AO92" s="530"/>
      <c r="AP92" s="41">
        <f>ROUND(ROUND(ROUND(K90*$R$96,0)*AB92,0)*AN92,0)</f>
        <v>5074</v>
      </c>
      <c r="AQ92" s="53"/>
    </row>
    <row r="93" spans="1:43" ht="16.5" customHeight="1">
      <c r="A93" s="14">
        <v>73</v>
      </c>
      <c r="B93" s="15">
        <v>9021</v>
      </c>
      <c r="C93" s="80" t="s">
        <v>595</v>
      </c>
      <c r="D93" s="350"/>
      <c r="E93" s="345"/>
      <c r="F93" s="345"/>
      <c r="G93" s="345"/>
      <c r="H93" s="346"/>
      <c r="I93" s="43" t="s">
        <v>1336</v>
      </c>
      <c r="J93" s="21"/>
      <c r="K93" s="21"/>
      <c r="L93" s="5"/>
      <c r="M93" s="21"/>
      <c r="N93" s="2"/>
      <c r="O93" s="19"/>
      <c r="P93" s="580" t="s">
        <v>1462</v>
      </c>
      <c r="Q93" s="581"/>
      <c r="R93" s="581"/>
      <c r="S93" s="581"/>
      <c r="T93" s="582"/>
      <c r="U93" s="20"/>
      <c r="V93" s="2"/>
      <c r="W93" s="2"/>
      <c r="X93" s="5"/>
      <c r="Y93" s="444"/>
      <c r="Z93" s="2"/>
      <c r="AA93" s="2"/>
      <c r="AB93" s="2"/>
      <c r="AC93" s="248"/>
      <c r="AD93" s="445"/>
      <c r="AE93" s="445"/>
      <c r="AF93" s="445"/>
      <c r="AG93" s="445"/>
      <c r="AH93" s="445"/>
      <c r="AI93" s="445"/>
      <c r="AJ93" s="445"/>
      <c r="AK93" s="445"/>
      <c r="AL93" s="445"/>
      <c r="AM93" s="160"/>
      <c r="AN93" s="160"/>
      <c r="AO93" s="160"/>
      <c r="AP93" s="41">
        <f>ROUND(K94*$R$96,0)</f>
        <v>11502</v>
      </c>
      <c r="AQ93" s="53"/>
    </row>
    <row r="94" spans="1:43" ht="16.5" customHeight="1">
      <c r="A94" s="14">
        <v>73</v>
      </c>
      <c r="B94" s="15">
        <v>9023</v>
      </c>
      <c r="C94" s="80" t="s">
        <v>596</v>
      </c>
      <c r="D94" s="303"/>
      <c r="E94" s="405"/>
      <c r="F94" s="405"/>
      <c r="G94" s="405"/>
      <c r="H94" s="406"/>
      <c r="I94" s="57"/>
      <c r="J94" s="283"/>
      <c r="K94" s="537">
        <f>N11</f>
        <v>16432</v>
      </c>
      <c r="L94" s="537"/>
      <c r="M94" s="537"/>
      <c r="N94" s="10" t="s">
        <v>1249</v>
      </c>
      <c r="O94" s="421"/>
      <c r="P94" s="580"/>
      <c r="Q94" s="581"/>
      <c r="R94" s="581"/>
      <c r="S94" s="581"/>
      <c r="T94" s="582"/>
      <c r="U94" s="413"/>
      <c r="V94" s="305"/>
      <c r="W94" s="305"/>
      <c r="X94" s="33"/>
      <c r="Y94" s="245"/>
      <c r="Z94" s="305"/>
      <c r="AA94" s="305"/>
      <c r="AB94" s="305"/>
      <c r="AC94" s="26"/>
      <c r="AD94" s="364" t="s">
        <v>1488</v>
      </c>
      <c r="AE94" s="365"/>
      <c r="AF94" s="365"/>
      <c r="AG94" s="365"/>
      <c r="AH94" s="365"/>
      <c r="AI94" s="365"/>
      <c r="AJ94" s="365"/>
      <c r="AK94" s="365"/>
      <c r="AL94" s="365"/>
      <c r="AM94" s="365" t="s">
        <v>568</v>
      </c>
      <c r="AN94" s="530">
        <f>$AL$7</f>
        <v>0.7</v>
      </c>
      <c r="AO94" s="530"/>
      <c r="AP94" s="41">
        <f>ROUND(ROUND(K94*$R$96,0)*AN94,0)</f>
        <v>8051</v>
      </c>
      <c r="AQ94" s="53"/>
    </row>
    <row r="95" spans="1:43" ht="16.5" customHeight="1">
      <c r="A95" s="14">
        <v>73</v>
      </c>
      <c r="B95" s="15">
        <v>9025</v>
      </c>
      <c r="C95" s="80" t="s">
        <v>245</v>
      </c>
      <c r="D95" s="303"/>
      <c r="E95" s="405"/>
      <c r="F95" s="405"/>
      <c r="G95" s="405"/>
      <c r="H95" s="406"/>
      <c r="I95" s="57"/>
      <c r="J95" s="283"/>
      <c r="K95" s="283"/>
      <c r="L95" s="380"/>
      <c r="M95" s="380"/>
      <c r="N95" s="10"/>
      <c r="O95" s="24"/>
      <c r="P95" s="374"/>
      <c r="Q95" s="375"/>
      <c r="R95" s="375"/>
      <c r="S95" s="375"/>
      <c r="T95" s="417"/>
      <c r="U95" s="577" t="s">
        <v>332</v>
      </c>
      <c r="V95" s="577"/>
      <c r="W95" s="577"/>
      <c r="X95" s="577"/>
      <c r="Y95" s="577"/>
      <c r="Z95" s="577"/>
      <c r="AA95" s="84"/>
      <c r="AB95" s="2"/>
      <c r="AC95" s="89"/>
      <c r="AD95" s="283"/>
      <c r="AE95" s="283"/>
      <c r="AF95" s="283"/>
      <c r="AG95" s="283"/>
      <c r="AH95" s="283"/>
      <c r="AI95" s="283"/>
      <c r="AJ95" s="283"/>
      <c r="AK95" s="283"/>
      <c r="AL95" s="283"/>
      <c r="AM95" s="283"/>
      <c r="AN95" s="377"/>
      <c r="AO95" s="377"/>
      <c r="AP95" s="41">
        <f>ROUND(ROUND(K94*$R$96,0)*AB96,0)</f>
        <v>10352</v>
      </c>
      <c r="AQ95" s="53"/>
    </row>
    <row r="96" spans="1:43" ht="16.5" customHeight="1">
      <c r="A96" s="14">
        <v>73</v>
      </c>
      <c r="B96" s="15">
        <v>9027</v>
      </c>
      <c r="C96" s="80" t="s">
        <v>266</v>
      </c>
      <c r="D96" s="303"/>
      <c r="E96" s="405"/>
      <c r="F96" s="405"/>
      <c r="G96" s="405"/>
      <c r="H96" s="406"/>
      <c r="I96" s="44"/>
      <c r="J96" s="25"/>
      <c r="K96" s="25"/>
      <c r="L96" s="366"/>
      <c r="M96" s="366"/>
      <c r="N96" s="305"/>
      <c r="O96" s="26"/>
      <c r="P96" s="374"/>
      <c r="Q96" s="13" t="s">
        <v>568</v>
      </c>
      <c r="R96" s="583">
        <v>0.7</v>
      </c>
      <c r="S96" s="587"/>
      <c r="T96" s="417"/>
      <c r="U96" s="579"/>
      <c r="V96" s="579"/>
      <c r="W96" s="579"/>
      <c r="X96" s="579"/>
      <c r="Y96" s="579"/>
      <c r="Z96" s="579"/>
      <c r="AA96" s="25" t="s">
        <v>568</v>
      </c>
      <c r="AB96" s="574">
        <f>$Z$9</f>
        <v>0.9</v>
      </c>
      <c r="AC96" s="575"/>
      <c r="AD96" s="364" t="s">
        <v>1488</v>
      </c>
      <c r="AE96" s="365"/>
      <c r="AF96" s="365"/>
      <c r="AG96" s="365"/>
      <c r="AH96" s="365"/>
      <c r="AI96" s="365"/>
      <c r="AJ96" s="365"/>
      <c r="AK96" s="365"/>
      <c r="AL96" s="365"/>
      <c r="AM96" s="365" t="s">
        <v>568</v>
      </c>
      <c r="AN96" s="530">
        <f>$AL$7</f>
        <v>0.7</v>
      </c>
      <c r="AO96" s="530"/>
      <c r="AP96" s="41">
        <f>ROUND(ROUND(ROUND(K94*$R$96,0)*AB96,0)*AN96,0)</f>
        <v>7246</v>
      </c>
      <c r="AQ96" s="53"/>
    </row>
    <row r="97" spans="1:43" ht="16.5" customHeight="1">
      <c r="A97" s="14">
        <v>73</v>
      </c>
      <c r="B97" s="15">
        <v>9031</v>
      </c>
      <c r="C97" s="80" t="s">
        <v>597</v>
      </c>
      <c r="D97" s="404"/>
      <c r="E97" s="405"/>
      <c r="F97" s="405"/>
      <c r="G97" s="405"/>
      <c r="H97" s="406"/>
      <c r="I97" s="43" t="s">
        <v>1337</v>
      </c>
      <c r="J97" s="21"/>
      <c r="K97" s="21"/>
      <c r="L97" s="5"/>
      <c r="M97" s="21"/>
      <c r="N97" s="2"/>
      <c r="O97" s="19"/>
      <c r="P97" s="374"/>
      <c r="Q97" s="375"/>
      <c r="R97" s="375"/>
      <c r="S97" s="375"/>
      <c r="T97" s="417"/>
      <c r="U97" s="20"/>
      <c r="V97" s="2"/>
      <c r="W97" s="2"/>
      <c r="X97" s="5"/>
      <c r="Y97" s="444"/>
      <c r="Z97" s="2"/>
      <c r="AA97" s="2"/>
      <c r="AB97" s="2"/>
      <c r="AC97" s="248"/>
      <c r="AD97" s="445"/>
      <c r="AE97" s="445"/>
      <c r="AF97" s="445"/>
      <c r="AG97" s="445"/>
      <c r="AH97" s="445"/>
      <c r="AI97" s="445"/>
      <c r="AJ97" s="445"/>
      <c r="AK97" s="445"/>
      <c r="AL97" s="445"/>
      <c r="AM97" s="160"/>
      <c r="AN97" s="160"/>
      <c r="AO97" s="160"/>
      <c r="AP97" s="41">
        <f>ROUND(K98*$R$96,0)</f>
        <v>16407</v>
      </c>
      <c r="AQ97" s="53"/>
    </row>
    <row r="98" spans="1:43" ht="16.5" customHeight="1">
      <c r="A98" s="14">
        <v>73</v>
      </c>
      <c r="B98" s="15">
        <v>9033</v>
      </c>
      <c r="C98" s="80" t="s">
        <v>598</v>
      </c>
      <c r="D98" s="404"/>
      <c r="E98" s="405"/>
      <c r="F98" s="405"/>
      <c r="G98" s="405"/>
      <c r="H98" s="406"/>
      <c r="I98" s="57"/>
      <c r="J98" s="12"/>
      <c r="K98" s="537">
        <f>N15</f>
        <v>23439</v>
      </c>
      <c r="L98" s="537"/>
      <c r="M98" s="537"/>
      <c r="N98" s="10" t="s">
        <v>1249</v>
      </c>
      <c r="O98" s="284"/>
      <c r="P98" s="374"/>
      <c r="T98" s="417"/>
      <c r="U98" s="44"/>
      <c r="V98" s="305"/>
      <c r="W98" s="305"/>
      <c r="X98" s="33"/>
      <c r="Y98" s="245"/>
      <c r="Z98" s="305"/>
      <c r="AA98" s="305"/>
      <c r="AB98" s="305"/>
      <c r="AC98" s="26"/>
      <c r="AD98" s="364" t="s">
        <v>1488</v>
      </c>
      <c r="AE98" s="365"/>
      <c r="AF98" s="365"/>
      <c r="AG98" s="365"/>
      <c r="AH98" s="365"/>
      <c r="AI98" s="365"/>
      <c r="AJ98" s="365"/>
      <c r="AK98" s="365"/>
      <c r="AL98" s="365"/>
      <c r="AM98" s="365" t="s">
        <v>568</v>
      </c>
      <c r="AN98" s="530">
        <f>$AL$7</f>
        <v>0.7</v>
      </c>
      <c r="AO98" s="530"/>
      <c r="AP98" s="41">
        <f>ROUND(ROUND(K98*$R$96,0)*AN98,0)</f>
        <v>11485</v>
      </c>
      <c r="AQ98" s="53"/>
    </row>
    <row r="99" spans="1:43" ht="16.5" customHeight="1">
      <c r="A99" s="14">
        <v>73</v>
      </c>
      <c r="B99" s="15">
        <v>9035</v>
      </c>
      <c r="C99" s="80" t="s">
        <v>267</v>
      </c>
      <c r="D99" s="404"/>
      <c r="E99" s="405"/>
      <c r="F99" s="405"/>
      <c r="G99" s="405"/>
      <c r="H99" s="406"/>
      <c r="I99" s="57"/>
      <c r="J99" s="283"/>
      <c r="K99" s="283"/>
      <c r="L99" s="380"/>
      <c r="M99" s="380"/>
      <c r="N99" s="10"/>
      <c r="O99" s="24"/>
      <c r="P99" s="374"/>
      <c r="Q99" s="375"/>
      <c r="R99" s="375"/>
      <c r="S99" s="375"/>
      <c r="T99" s="417"/>
      <c r="U99" s="577" t="s">
        <v>332</v>
      </c>
      <c r="V99" s="577"/>
      <c r="W99" s="577"/>
      <c r="X99" s="577"/>
      <c r="Y99" s="577"/>
      <c r="Z99" s="577"/>
      <c r="AA99" s="84"/>
      <c r="AB99" s="2"/>
      <c r="AC99" s="89"/>
      <c r="AD99" s="283"/>
      <c r="AE99" s="283"/>
      <c r="AF99" s="283"/>
      <c r="AG99" s="283"/>
      <c r="AH99" s="283"/>
      <c r="AI99" s="283"/>
      <c r="AJ99" s="283"/>
      <c r="AK99" s="283"/>
      <c r="AL99" s="283"/>
      <c r="AM99" s="283"/>
      <c r="AN99" s="377"/>
      <c r="AO99" s="377"/>
      <c r="AP99" s="41">
        <f>ROUND(ROUND(K98*$R$96,0)*AB100,0)</f>
        <v>14766</v>
      </c>
      <c r="AQ99" s="53"/>
    </row>
    <row r="100" spans="1:43" ht="16.5" customHeight="1">
      <c r="A100" s="14">
        <v>73</v>
      </c>
      <c r="B100" s="15">
        <v>9037</v>
      </c>
      <c r="C100" s="80" t="s">
        <v>268</v>
      </c>
      <c r="D100" s="404"/>
      <c r="E100" s="405"/>
      <c r="F100" s="405"/>
      <c r="G100" s="405"/>
      <c r="H100" s="406"/>
      <c r="I100" s="44"/>
      <c r="J100" s="25"/>
      <c r="K100" s="25"/>
      <c r="L100" s="366"/>
      <c r="M100" s="366"/>
      <c r="N100" s="305"/>
      <c r="O100" s="26"/>
      <c r="P100" s="374"/>
      <c r="Q100" s="375"/>
      <c r="R100" s="375"/>
      <c r="S100" s="375"/>
      <c r="T100" s="417"/>
      <c r="U100" s="579"/>
      <c r="V100" s="579"/>
      <c r="W100" s="579"/>
      <c r="X100" s="579"/>
      <c r="Y100" s="579"/>
      <c r="Z100" s="579"/>
      <c r="AA100" s="25" t="s">
        <v>568</v>
      </c>
      <c r="AB100" s="574">
        <f>$Z$9</f>
        <v>0.9</v>
      </c>
      <c r="AC100" s="575"/>
      <c r="AD100" s="364" t="s">
        <v>1488</v>
      </c>
      <c r="AE100" s="365"/>
      <c r="AF100" s="365"/>
      <c r="AG100" s="365"/>
      <c r="AH100" s="365"/>
      <c r="AI100" s="365"/>
      <c r="AJ100" s="365"/>
      <c r="AK100" s="365"/>
      <c r="AL100" s="365"/>
      <c r="AM100" s="365" t="s">
        <v>568</v>
      </c>
      <c r="AN100" s="530">
        <f>$AL$7</f>
        <v>0.7</v>
      </c>
      <c r="AO100" s="530"/>
      <c r="AP100" s="41">
        <f>ROUND(ROUND(ROUND(K98*$R$96,0)*AB100,0)*AN100,0)</f>
        <v>10336</v>
      </c>
      <c r="AQ100" s="53"/>
    </row>
    <row r="101" spans="1:43" ht="16.5" customHeight="1">
      <c r="A101" s="14">
        <v>73</v>
      </c>
      <c r="B101" s="15">
        <v>9041</v>
      </c>
      <c r="C101" s="80" t="s">
        <v>599</v>
      </c>
      <c r="D101" s="86"/>
      <c r="E101" s="87"/>
      <c r="F101" s="432"/>
      <c r="G101" s="10"/>
      <c r="H101" s="24"/>
      <c r="I101" s="43" t="s">
        <v>1338</v>
      </c>
      <c r="J101" s="21"/>
      <c r="K101" s="21"/>
      <c r="L101" s="5"/>
      <c r="M101" s="21"/>
      <c r="N101" s="2"/>
      <c r="O101" s="19"/>
      <c r="P101" s="28"/>
      <c r="Q101" s="410"/>
      <c r="R101" s="410"/>
      <c r="S101" s="410"/>
      <c r="T101" s="24"/>
      <c r="U101" s="20"/>
      <c r="V101" s="2"/>
      <c r="W101" s="2"/>
      <c r="X101" s="5"/>
      <c r="Y101" s="2"/>
      <c r="Z101" s="2"/>
      <c r="AA101" s="2"/>
      <c r="AB101" s="2"/>
      <c r="AC101" s="19"/>
      <c r="AD101" s="10"/>
      <c r="AE101" s="10"/>
      <c r="AF101" s="10"/>
      <c r="AG101" s="10"/>
      <c r="AH101" s="10"/>
      <c r="AI101" s="10"/>
      <c r="AJ101" s="10"/>
      <c r="AK101" s="10"/>
      <c r="AL101" s="10"/>
      <c r="AM101" s="10"/>
      <c r="AN101" s="10"/>
      <c r="AO101" s="10"/>
      <c r="AP101" s="41">
        <f>ROUND(K102*$R$96,0)</f>
        <v>18036</v>
      </c>
      <c r="AQ101" s="53"/>
    </row>
    <row r="102" spans="1:43" ht="16.5" customHeight="1">
      <c r="A102" s="14">
        <v>73</v>
      </c>
      <c r="B102" s="15">
        <v>9043</v>
      </c>
      <c r="C102" s="80" t="s">
        <v>600</v>
      </c>
      <c r="D102" s="86"/>
      <c r="E102" s="87"/>
      <c r="F102" s="432"/>
      <c r="G102" s="10"/>
      <c r="H102" s="24"/>
      <c r="I102" s="57"/>
      <c r="J102" s="283"/>
      <c r="K102" s="537">
        <f>N19</f>
        <v>25765</v>
      </c>
      <c r="L102" s="537"/>
      <c r="M102" s="537"/>
      <c r="N102" s="10" t="s">
        <v>1249</v>
      </c>
      <c r="O102" s="175"/>
      <c r="P102" s="28"/>
      <c r="Q102" s="13"/>
      <c r="R102" s="377"/>
      <c r="S102" s="379"/>
      <c r="T102" s="24"/>
      <c r="U102" s="44"/>
      <c r="V102" s="305"/>
      <c r="W102" s="305"/>
      <c r="X102" s="33"/>
      <c r="Y102" s="245"/>
      <c r="Z102" s="305"/>
      <c r="AA102" s="305"/>
      <c r="AB102" s="305"/>
      <c r="AC102" s="26"/>
      <c r="AD102" s="364" t="s">
        <v>1488</v>
      </c>
      <c r="AE102" s="365"/>
      <c r="AF102" s="365"/>
      <c r="AG102" s="365"/>
      <c r="AH102" s="365"/>
      <c r="AI102" s="365"/>
      <c r="AJ102" s="365"/>
      <c r="AK102" s="365"/>
      <c r="AL102" s="365"/>
      <c r="AM102" s="365" t="s">
        <v>568</v>
      </c>
      <c r="AN102" s="530">
        <f>$AL$7</f>
        <v>0.7</v>
      </c>
      <c r="AO102" s="530"/>
      <c r="AP102" s="41">
        <f>ROUND(ROUND(K102*$R$96,0)*AN102,0)</f>
        <v>12625</v>
      </c>
      <c r="AQ102" s="53"/>
    </row>
    <row r="103" spans="1:43" ht="16.5" customHeight="1">
      <c r="A103" s="14">
        <v>73</v>
      </c>
      <c r="B103" s="15">
        <v>9045</v>
      </c>
      <c r="C103" s="80" t="s">
        <v>269</v>
      </c>
      <c r="D103" s="86"/>
      <c r="E103" s="87"/>
      <c r="F103" s="432"/>
      <c r="G103" s="10"/>
      <c r="H103" s="24"/>
      <c r="I103" s="57"/>
      <c r="J103" s="283"/>
      <c r="K103" s="283"/>
      <c r="L103" s="380"/>
      <c r="M103" s="380"/>
      <c r="N103" s="10"/>
      <c r="O103" s="24"/>
      <c r="P103" s="374"/>
      <c r="Q103" s="375"/>
      <c r="R103" s="375"/>
      <c r="S103" s="375"/>
      <c r="T103" s="417"/>
      <c r="U103" s="577" t="s">
        <v>332</v>
      </c>
      <c r="V103" s="577"/>
      <c r="W103" s="577"/>
      <c r="X103" s="577"/>
      <c r="Y103" s="577"/>
      <c r="Z103" s="577"/>
      <c r="AA103" s="84"/>
      <c r="AB103" s="2"/>
      <c r="AC103" s="89"/>
      <c r="AD103" s="283"/>
      <c r="AE103" s="283"/>
      <c r="AF103" s="283"/>
      <c r="AG103" s="283"/>
      <c r="AH103" s="283"/>
      <c r="AI103" s="283"/>
      <c r="AJ103" s="283"/>
      <c r="AK103" s="283"/>
      <c r="AL103" s="283"/>
      <c r="AM103" s="283"/>
      <c r="AN103" s="377"/>
      <c r="AO103" s="377"/>
      <c r="AP103" s="41">
        <f>ROUND(ROUND(K102*$R$96,0)*AB104,0)</f>
        <v>16232</v>
      </c>
      <c r="AQ103" s="53"/>
    </row>
    <row r="104" spans="1:43" ht="16.5" customHeight="1">
      <c r="A104" s="14">
        <v>73</v>
      </c>
      <c r="B104" s="15">
        <v>9047</v>
      </c>
      <c r="C104" s="80" t="s">
        <v>270</v>
      </c>
      <c r="D104" s="86"/>
      <c r="E104" s="87"/>
      <c r="F104" s="432"/>
      <c r="G104" s="10"/>
      <c r="H104" s="24"/>
      <c r="I104" s="44"/>
      <c r="J104" s="25"/>
      <c r="K104" s="25"/>
      <c r="L104" s="366"/>
      <c r="M104" s="366"/>
      <c r="N104" s="305"/>
      <c r="O104" s="26"/>
      <c r="P104" s="374"/>
      <c r="Q104" s="375"/>
      <c r="R104" s="375"/>
      <c r="S104" s="375"/>
      <c r="T104" s="417"/>
      <c r="U104" s="579"/>
      <c r="V104" s="579"/>
      <c r="W104" s="579"/>
      <c r="X104" s="579"/>
      <c r="Y104" s="579"/>
      <c r="Z104" s="579"/>
      <c r="AA104" s="25" t="s">
        <v>568</v>
      </c>
      <c r="AB104" s="574">
        <f>$Z$9</f>
        <v>0.9</v>
      </c>
      <c r="AC104" s="575"/>
      <c r="AD104" s="364" t="s">
        <v>1488</v>
      </c>
      <c r="AE104" s="365"/>
      <c r="AF104" s="365"/>
      <c r="AG104" s="365"/>
      <c r="AH104" s="365"/>
      <c r="AI104" s="365"/>
      <c r="AJ104" s="365"/>
      <c r="AK104" s="365"/>
      <c r="AL104" s="365"/>
      <c r="AM104" s="365" t="s">
        <v>568</v>
      </c>
      <c r="AN104" s="530">
        <f>$AL$7</f>
        <v>0.7</v>
      </c>
      <c r="AO104" s="530"/>
      <c r="AP104" s="41">
        <f>ROUND(ROUND(ROUND(K102*$R$96,0)*AB104,0)*AN104,0)</f>
        <v>11362</v>
      </c>
      <c r="AQ104" s="53"/>
    </row>
    <row r="105" spans="1:43" ht="16.5" customHeight="1">
      <c r="A105" s="14">
        <v>73</v>
      </c>
      <c r="B105" s="15">
        <v>9051</v>
      </c>
      <c r="C105" s="80" t="s">
        <v>601</v>
      </c>
      <c r="D105" s="303"/>
      <c r="E105" s="405"/>
      <c r="F105" s="405"/>
      <c r="G105" s="405"/>
      <c r="H105" s="406"/>
      <c r="I105" s="43" t="s">
        <v>1339</v>
      </c>
      <c r="J105" s="21"/>
      <c r="K105" s="21"/>
      <c r="L105" s="5"/>
      <c r="M105" s="21"/>
      <c r="N105" s="2"/>
      <c r="O105" s="19"/>
      <c r="P105" s="57"/>
      <c r="Q105" s="283"/>
      <c r="R105" s="283"/>
      <c r="S105" s="283"/>
      <c r="T105" s="24"/>
      <c r="U105" s="20"/>
      <c r="V105" s="2"/>
      <c r="W105" s="2"/>
      <c r="X105" s="5"/>
      <c r="Y105" s="2"/>
      <c r="Z105" s="2"/>
      <c r="AA105" s="2"/>
      <c r="AB105" s="2"/>
      <c r="AC105" s="19"/>
      <c r="AD105" s="10"/>
      <c r="AE105" s="10"/>
      <c r="AF105" s="10"/>
      <c r="AG105" s="10"/>
      <c r="AH105" s="10"/>
      <c r="AI105" s="10"/>
      <c r="AJ105" s="10"/>
      <c r="AK105" s="10"/>
      <c r="AL105" s="10"/>
      <c r="AM105" s="283"/>
      <c r="AN105" s="92"/>
      <c r="AO105" s="177"/>
      <c r="AP105" s="41">
        <f>ROUND(K106*$R$96,0)</f>
        <v>19814</v>
      </c>
      <c r="AQ105" s="53"/>
    </row>
    <row r="106" spans="1:43" ht="16.5" customHeight="1">
      <c r="A106" s="14">
        <v>73</v>
      </c>
      <c r="B106" s="15">
        <v>9053</v>
      </c>
      <c r="C106" s="80" t="s">
        <v>602</v>
      </c>
      <c r="D106" s="86"/>
      <c r="E106" s="87"/>
      <c r="F106" s="432"/>
      <c r="G106" s="10"/>
      <c r="H106" s="24"/>
      <c r="I106" s="57"/>
      <c r="J106" s="283"/>
      <c r="K106" s="585">
        <f>N23</f>
        <v>28305</v>
      </c>
      <c r="L106" s="585"/>
      <c r="M106" s="585"/>
      <c r="N106" s="10" t="s">
        <v>1249</v>
      </c>
      <c r="O106" s="175"/>
      <c r="P106" s="28"/>
      <c r="Q106" s="13"/>
      <c r="R106" s="377"/>
      <c r="S106" s="379"/>
      <c r="T106" s="24"/>
      <c r="U106" s="44"/>
      <c r="V106" s="305"/>
      <c r="W106" s="305"/>
      <c r="X106" s="33"/>
      <c r="Y106" s="245"/>
      <c r="Z106" s="305"/>
      <c r="AA106" s="305"/>
      <c r="AB106" s="305"/>
      <c r="AC106" s="26"/>
      <c r="AD106" s="364" t="s">
        <v>1488</v>
      </c>
      <c r="AE106" s="365"/>
      <c r="AF106" s="365"/>
      <c r="AG106" s="365"/>
      <c r="AH106" s="365"/>
      <c r="AI106" s="365"/>
      <c r="AJ106" s="365"/>
      <c r="AK106" s="365"/>
      <c r="AL106" s="365"/>
      <c r="AM106" s="365" t="s">
        <v>568</v>
      </c>
      <c r="AN106" s="530">
        <f>$AL$7</f>
        <v>0.7</v>
      </c>
      <c r="AO106" s="530"/>
      <c r="AP106" s="41">
        <f>ROUND(ROUND(K106*$R$96,0)*AN106,0)</f>
        <v>13870</v>
      </c>
      <c r="AQ106" s="53"/>
    </row>
    <row r="107" spans="1:43" ht="16.5" customHeight="1">
      <c r="A107" s="14">
        <v>73</v>
      </c>
      <c r="B107" s="15">
        <v>9055</v>
      </c>
      <c r="C107" s="80" t="s">
        <v>271</v>
      </c>
      <c r="D107" s="303"/>
      <c r="E107" s="405"/>
      <c r="F107" s="405"/>
      <c r="G107" s="405"/>
      <c r="H107" s="406"/>
      <c r="I107" s="57"/>
      <c r="J107" s="283"/>
      <c r="K107" s="283"/>
      <c r="L107" s="380"/>
      <c r="M107" s="380"/>
      <c r="N107" s="10"/>
      <c r="O107" s="24"/>
      <c r="P107" s="374"/>
      <c r="Q107" s="375"/>
      <c r="R107" s="375"/>
      <c r="S107" s="375"/>
      <c r="T107" s="417"/>
      <c r="U107" s="577" t="s">
        <v>332</v>
      </c>
      <c r="V107" s="577"/>
      <c r="W107" s="577"/>
      <c r="X107" s="577"/>
      <c r="Y107" s="577"/>
      <c r="Z107" s="577"/>
      <c r="AA107" s="84"/>
      <c r="AB107" s="2"/>
      <c r="AC107" s="89"/>
      <c r="AD107" s="21"/>
      <c r="AE107" s="21"/>
      <c r="AF107" s="21"/>
      <c r="AG107" s="21"/>
      <c r="AH107" s="21"/>
      <c r="AI107" s="21"/>
      <c r="AJ107" s="21"/>
      <c r="AK107" s="21"/>
      <c r="AL107" s="21"/>
      <c r="AM107" s="21"/>
      <c r="AN107" s="296"/>
      <c r="AO107" s="296"/>
      <c r="AP107" s="41">
        <f>ROUND(ROUND(K106*$R$96,0)*AB108,0)</f>
        <v>17833</v>
      </c>
      <c r="AQ107" s="53"/>
    </row>
    <row r="108" spans="1:43" ht="16.5" customHeight="1">
      <c r="A108" s="14">
        <v>73</v>
      </c>
      <c r="B108" s="15">
        <v>9057</v>
      </c>
      <c r="C108" s="80" t="s">
        <v>272</v>
      </c>
      <c r="D108" s="209"/>
      <c r="E108" s="210"/>
      <c r="F108" s="435"/>
      <c r="G108" s="305"/>
      <c r="H108" s="26"/>
      <c r="I108" s="44"/>
      <c r="J108" s="25"/>
      <c r="K108" s="25"/>
      <c r="L108" s="366"/>
      <c r="M108" s="366"/>
      <c r="N108" s="305"/>
      <c r="O108" s="26"/>
      <c r="P108" s="250"/>
      <c r="Q108" s="251"/>
      <c r="R108" s="251"/>
      <c r="S108" s="251"/>
      <c r="T108" s="448"/>
      <c r="U108" s="579"/>
      <c r="V108" s="579"/>
      <c r="W108" s="579"/>
      <c r="X108" s="579"/>
      <c r="Y108" s="579"/>
      <c r="Z108" s="579"/>
      <c r="AA108" s="25" t="s">
        <v>568</v>
      </c>
      <c r="AB108" s="574">
        <f>$Z$9</f>
        <v>0.9</v>
      </c>
      <c r="AC108" s="575"/>
      <c r="AD108" s="364" t="s">
        <v>1488</v>
      </c>
      <c r="AE108" s="365"/>
      <c r="AF108" s="365"/>
      <c r="AG108" s="365"/>
      <c r="AH108" s="365"/>
      <c r="AI108" s="365"/>
      <c r="AJ108" s="365"/>
      <c r="AK108" s="365"/>
      <c r="AL108" s="365"/>
      <c r="AM108" s="365" t="s">
        <v>568</v>
      </c>
      <c r="AN108" s="530">
        <f>$AL$7</f>
        <v>0.7</v>
      </c>
      <c r="AO108" s="530"/>
      <c r="AP108" s="41">
        <f>ROUND(ROUND(ROUND(K106*$R$96,0)*AB108,0)*AN108,0)</f>
        <v>12483</v>
      </c>
      <c r="AQ108" s="61"/>
    </row>
    <row r="109" ht="16.5" customHeight="1"/>
    <row r="110" ht="16.5" customHeight="1"/>
    <row r="111" ht="16.5" customHeight="1">
      <c r="B111" s="76" t="s">
        <v>1744</v>
      </c>
    </row>
    <row r="112" ht="16.5" customHeight="1"/>
    <row r="113" spans="1:43" ht="16.5" customHeight="1">
      <c r="A113" s="3" t="s">
        <v>345</v>
      </c>
      <c r="B113" s="411"/>
      <c r="C113" s="107" t="s">
        <v>346</v>
      </c>
      <c r="D113" s="108"/>
      <c r="E113" s="2"/>
      <c r="F113" s="2"/>
      <c r="G113" s="2"/>
      <c r="H113" s="2"/>
      <c r="I113" s="2"/>
      <c r="J113" s="2"/>
      <c r="K113" s="2"/>
      <c r="L113" s="2"/>
      <c r="M113" s="2"/>
      <c r="N113" s="2"/>
      <c r="O113" s="2"/>
      <c r="P113" s="5"/>
      <c r="Q113" s="2"/>
      <c r="R113" s="2"/>
      <c r="S113" s="2"/>
      <c r="T113" s="5" t="s">
        <v>347</v>
      </c>
      <c r="U113" s="21"/>
      <c r="V113" s="21"/>
      <c r="W113" s="21"/>
      <c r="X113" s="21"/>
      <c r="Y113" s="21"/>
      <c r="Z113" s="21"/>
      <c r="AA113" s="21"/>
      <c r="AB113" s="21"/>
      <c r="AC113" s="21"/>
      <c r="AD113" s="21"/>
      <c r="AE113" s="21"/>
      <c r="AF113" s="21"/>
      <c r="AG113" s="21"/>
      <c r="AH113" s="21"/>
      <c r="AI113" s="21"/>
      <c r="AJ113" s="21"/>
      <c r="AK113" s="21"/>
      <c r="AL113" s="21"/>
      <c r="AM113" s="21"/>
      <c r="AN113" s="21"/>
      <c r="AO113" s="19"/>
      <c r="AP113" s="78" t="s">
        <v>526</v>
      </c>
      <c r="AQ113" s="78" t="s">
        <v>527</v>
      </c>
    </row>
    <row r="114" spans="1:43" ht="16.5" customHeight="1">
      <c r="A114" s="7" t="s">
        <v>348</v>
      </c>
      <c r="B114" s="8" t="s">
        <v>349</v>
      </c>
      <c r="C114" s="412"/>
      <c r="D114" s="413"/>
      <c r="E114" s="305"/>
      <c r="F114" s="305"/>
      <c r="G114" s="305"/>
      <c r="H114" s="305"/>
      <c r="I114" s="305"/>
      <c r="J114" s="305"/>
      <c r="K114" s="305"/>
      <c r="L114" s="305"/>
      <c r="M114" s="305"/>
      <c r="N114" s="305"/>
      <c r="O114" s="305"/>
      <c r="P114" s="305"/>
      <c r="Q114" s="305"/>
      <c r="R114" s="305"/>
      <c r="S114" s="305"/>
      <c r="T114" s="25"/>
      <c r="U114" s="25"/>
      <c r="V114" s="25"/>
      <c r="W114" s="25"/>
      <c r="X114" s="25"/>
      <c r="Y114" s="25"/>
      <c r="Z114" s="25"/>
      <c r="AA114" s="25"/>
      <c r="AB114" s="25"/>
      <c r="AC114" s="25"/>
      <c r="AD114" s="25"/>
      <c r="AE114" s="25"/>
      <c r="AF114" s="25"/>
      <c r="AG114" s="25"/>
      <c r="AH114" s="25"/>
      <c r="AI114" s="25"/>
      <c r="AJ114" s="25"/>
      <c r="AK114" s="25"/>
      <c r="AL114" s="25"/>
      <c r="AM114" s="25"/>
      <c r="AN114" s="25"/>
      <c r="AO114" s="26"/>
      <c r="AP114" s="79" t="s">
        <v>1248</v>
      </c>
      <c r="AQ114" s="79" t="s">
        <v>1249</v>
      </c>
    </row>
    <row r="115" spans="1:43" ht="16.5" customHeight="1">
      <c r="A115" s="14">
        <v>73</v>
      </c>
      <c r="B115" s="15">
        <v>1112</v>
      </c>
      <c r="C115" s="80" t="s">
        <v>1176</v>
      </c>
      <c r="D115" s="522" t="s">
        <v>603</v>
      </c>
      <c r="E115" s="511"/>
      <c r="F115" s="511"/>
      <c r="G115" s="511"/>
      <c r="H115" s="512"/>
      <c r="I115" s="43" t="s">
        <v>1335</v>
      </c>
      <c r="J115" s="2"/>
      <c r="K115" s="21"/>
      <c r="L115" s="21"/>
      <c r="M115" s="2"/>
      <c r="N115" s="21"/>
      <c r="O115" s="2"/>
      <c r="P115" s="19"/>
      <c r="Q115" s="20"/>
      <c r="R115" s="2"/>
      <c r="S115" s="2"/>
      <c r="T115" s="2"/>
      <c r="U115" s="21"/>
      <c r="V115" s="21"/>
      <c r="W115" s="21"/>
      <c r="X115" s="21"/>
      <c r="Y115" s="89"/>
      <c r="Z115" s="43"/>
      <c r="AA115" s="21"/>
      <c r="AB115" s="21"/>
      <c r="AC115" s="21"/>
      <c r="AD115" s="21"/>
      <c r="AE115" s="21"/>
      <c r="AF115" s="21"/>
      <c r="AG115" s="21"/>
      <c r="AH115" s="21"/>
      <c r="AI115" s="21"/>
      <c r="AJ115" s="21"/>
      <c r="AK115" s="89"/>
      <c r="AL115" s="246"/>
      <c r="AM115" s="21"/>
      <c r="AN115" s="244"/>
      <c r="AO115" s="84"/>
      <c r="AP115" s="41">
        <f>ROUND(L116/$AM$122,0)</f>
        <v>378</v>
      </c>
      <c r="AQ115" s="23" t="s">
        <v>1333</v>
      </c>
    </row>
    <row r="116" spans="1:43" ht="16.5" customHeight="1">
      <c r="A116" s="14">
        <v>73</v>
      </c>
      <c r="B116" s="15">
        <v>1114</v>
      </c>
      <c r="C116" s="80" t="s">
        <v>1177</v>
      </c>
      <c r="D116" s="522"/>
      <c r="E116" s="511"/>
      <c r="F116" s="511"/>
      <c r="G116" s="511"/>
      <c r="H116" s="512"/>
      <c r="I116" s="57"/>
      <c r="J116" s="10"/>
      <c r="K116" s="283"/>
      <c r="L116" s="537">
        <f>N7</f>
        <v>11505</v>
      </c>
      <c r="M116" s="537"/>
      <c r="N116" s="537"/>
      <c r="O116" s="10" t="s">
        <v>1249</v>
      </c>
      <c r="P116" s="421"/>
      <c r="Q116" s="419"/>
      <c r="R116" s="305"/>
      <c r="S116" s="305"/>
      <c r="T116" s="305"/>
      <c r="U116" s="25"/>
      <c r="V116" s="25"/>
      <c r="W116" s="25"/>
      <c r="X116" s="25"/>
      <c r="Y116" s="54"/>
      <c r="Z116" s="364" t="s">
        <v>1488</v>
      </c>
      <c r="AA116" s="365"/>
      <c r="AB116" s="365"/>
      <c r="AC116" s="365"/>
      <c r="AD116" s="365"/>
      <c r="AE116" s="365"/>
      <c r="AF116" s="365"/>
      <c r="AG116" s="365"/>
      <c r="AH116" s="365"/>
      <c r="AI116" s="365" t="s">
        <v>568</v>
      </c>
      <c r="AJ116" s="530">
        <f>$AL$7</f>
        <v>0.7</v>
      </c>
      <c r="AK116" s="586"/>
      <c r="AL116" s="90"/>
      <c r="AM116" s="283"/>
      <c r="AN116" s="91"/>
      <c r="AO116" s="92"/>
      <c r="AP116" s="41">
        <f>ROUND(ROUND(L116*AJ116,0)/$AM$122,0)</f>
        <v>265</v>
      </c>
      <c r="AQ116" s="53"/>
    </row>
    <row r="117" spans="1:43" ht="16.5" customHeight="1">
      <c r="A117" s="14">
        <v>73</v>
      </c>
      <c r="B117" s="15">
        <v>1116</v>
      </c>
      <c r="C117" s="80" t="s">
        <v>1186</v>
      </c>
      <c r="D117" s="149"/>
      <c r="E117" s="308"/>
      <c r="F117" s="308"/>
      <c r="G117" s="308"/>
      <c r="H117" s="309"/>
      <c r="I117" s="57"/>
      <c r="J117" s="10"/>
      <c r="K117" s="283"/>
      <c r="L117" s="10"/>
      <c r="M117" s="10"/>
      <c r="N117" s="10"/>
      <c r="O117" s="10"/>
      <c r="P117" s="309"/>
      <c r="Q117" s="577" t="s">
        <v>332</v>
      </c>
      <c r="R117" s="577"/>
      <c r="S117" s="577"/>
      <c r="T117" s="577"/>
      <c r="U117" s="577"/>
      <c r="V117" s="577"/>
      <c r="W117" s="84"/>
      <c r="X117" s="2"/>
      <c r="Y117" s="89"/>
      <c r="Z117" s="364"/>
      <c r="AA117" s="365"/>
      <c r="AB117" s="365"/>
      <c r="AC117" s="365"/>
      <c r="AD117" s="365"/>
      <c r="AE117" s="365"/>
      <c r="AF117" s="365"/>
      <c r="AG117" s="365"/>
      <c r="AH117" s="365"/>
      <c r="AI117" s="365"/>
      <c r="AJ117" s="365"/>
      <c r="AK117" s="55"/>
      <c r="AL117" s="308"/>
      <c r="AM117" s="308"/>
      <c r="AN117" s="308"/>
      <c r="AO117" s="90"/>
      <c r="AP117" s="41">
        <f>ROUND(ROUND(L116*X118,0)/$AM$122,0)</f>
        <v>341</v>
      </c>
      <c r="AQ117" s="53"/>
    </row>
    <row r="118" spans="1:43" ht="16.5" customHeight="1">
      <c r="A118" s="14">
        <v>73</v>
      </c>
      <c r="B118" s="15">
        <v>1118</v>
      </c>
      <c r="C118" s="80" t="s">
        <v>1187</v>
      </c>
      <c r="D118" s="149"/>
      <c r="E118" s="308"/>
      <c r="F118" s="308"/>
      <c r="G118" s="308"/>
      <c r="H118" s="309"/>
      <c r="I118" s="44"/>
      <c r="J118" s="305"/>
      <c r="K118" s="25"/>
      <c r="L118" s="528"/>
      <c r="M118" s="528"/>
      <c r="N118" s="305"/>
      <c r="O118" s="305"/>
      <c r="P118" s="312"/>
      <c r="Q118" s="579"/>
      <c r="R118" s="579"/>
      <c r="S118" s="579"/>
      <c r="T118" s="579"/>
      <c r="U118" s="579"/>
      <c r="V118" s="579"/>
      <c r="W118" s="25" t="s">
        <v>604</v>
      </c>
      <c r="X118" s="574">
        <f>$Z$9</f>
        <v>0.9</v>
      </c>
      <c r="Y118" s="575"/>
      <c r="Z118" s="364" t="s">
        <v>1488</v>
      </c>
      <c r="AA118" s="365"/>
      <c r="AB118" s="365"/>
      <c r="AC118" s="365"/>
      <c r="AD118" s="365"/>
      <c r="AE118" s="365"/>
      <c r="AF118" s="365"/>
      <c r="AG118" s="365"/>
      <c r="AH118" s="365"/>
      <c r="AI118" s="365" t="s">
        <v>568</v>
      </c>
      <c r="AJ118" s="530">
        <f>$AL$7</f>
        <v>0.7</v>
      </c>
      <c r="AK118" s="586"/>
      <c r="AL118" s="308"/>
      <c r="AM118" s="308"/>
      <c r="AN118" s="308"/>
      <c r="AO118" s="90"/>
      <c r="AP118" s="41">
        <f>ROUND(ROUND(ROUND(L116*X118,0)*AJ118,0)/$AM$122,0)</f>
        <v>238</v>
      </c>
      <c r="AQ118" s="53"/>
    </row>
    <row r="119" spans="1:43" ht="16.5" customHeight="1">
      <c r="A119" s="14">
        <v>73</v>
      </c>
      <c r="B119" s="15">
        <v>1122</v>
      </c>
      <c r="C119" s="80" t="s">
        <v>1178</v>
      </c>
      <c r="D119" s="350"/>
      <c r="E119" s="345"/>
      <c r="F119" s="345"/>
      <c r="G119" s="345"/>
      <c r="H119" s="346"/>
      <c r="I119" s="43" t="s">
        <v>1336</v>
      </c>
      <c r="J119" s="249"/>
      <c r="K119" s="21"/>
      <c r="L119" s="21"/>
      <c r="M119" s="5"/>
      <c r="N119" s="21"/>
      <c r="O119" s="2"/>
      <c r="P119" s="19"/>
      <c r="Q119" s="2"/>
      <c r="R119" s="2"/>
      <c r="S119" s="2"/>
      <c r="T119" s="5"/>
      <c r="U119" s="21"/>
      <c r="V119" s="21"/>
      <c r="W119" s="21"/>
      <c r="X119" s="21"/>
      <c r="Y119" s="211"/>
      <c r="Z119" s="260"/>
      <c r="AA119" s="92"/>
      <c r="AB119" s="92"/>
      <c r="AC119" s="92"/>
      <c r="AD119" s="92"/>
      <c r="AE119" s="92"/>
      <c r="AF119" s="92"/>
      <c r="AG119" s="92"/>
      <c r="AH119" s="92"/>
      <c r="AI119" s="92"/>
      <c r="AJ119" s="92"/>
      <c r="AK119" s="199"/>
      <c r="AL119" s="535" t="s">
        <v>1492</v>
      </c>
      <c r="AM119" s="535"/>
      <c r="AN119" s="535"/>
      <c r="AO119" s="536"/>
      <c r="AP119" s="41">
        <f>ROUND(L120/$AM$122,0)</f>
        <v>541</v>
      </c>
      <c r="AQ119" s="53"/>
    </row>
    <row r="120" spans="1:43" ht="16.5" customHeight="1">
      <c r="A120" s="14">
        <v>73</v>
      </c>
      <c r="B120" s="15">
        <v>1124</v>
      </c>
      <c r="C120" s="80" t="s">
        <v>1179</v>
      </c>
      <c r="D120" s="303"/>
      <c r="E120" s="405"/>
      <c r="F120" s="405"/>
      <c r="G120" s="405"/>
      <c r="H120" s="406"/>
      <c r="I120" s="57"/>
      <c r="J120" s="375"/>
      <c r="K120" s="283"/>
      <c r="L120" s="537">
        <f>N11</f>
        <v>16432</v>
      </c>
      <c r="M120" s="537"/>
      <c r="N120" s="537"/>
      <c r="O120" s="10" t="s">
        <v>1249</v>
      </c>
      <c r="P120" s="421"/>
      <c r="Q120" s="410"/>
      <c r="R120" s="305"/>
      <c r="S120" s="305"/>
      <c r="T120" s="33"/>
      <c r="U120" s="25"/>
      <c r="V120" s="25"/>
      <c r="W120" s="25"/>
      <c r="X120" s="25"/>
      <c r="Y120" s="203"/>
      <c r="Z120" s="364" t="s">
        <v>1488</v>
      </c>
      <c r="AA120" s="365"/>
      <c r="AB120" s="365"/>
      <c r="AC120" s="365"/>
      <c r="AD120" s="365"/>
      <c r="AE120" s="365"/>
      <c r="AF120" s="365"/>
      <c r="AG120" s="365"/>
      <c r="AH120" s="365"/>
      <c r="AI120" s="365" t="s">
        <v>568</v>
      </c>
      <c r="AJ120" s="530">
        <f>$AL$7</f>
        <v>0.7</v>
      </c>
      <c r="AK120" s="586"/>
      <c r="AL120" s="535"/>
      <c r="AM120" s="535"/>
      <c r="AN120" s="535"/>
      <c r="AO120" s="536"/>
      <c r="AP120" s="41">
        <f>ROUND(ROUND(L120*AJ120,0)/$AM$122,0)</f>
        <v>378</v>
      </c>
      <c r="AQ120" s="53"/>
    </row>
    <row r="121" spans="1:43" ht="16.5" customHeight="1">
      <c r="A121" s="14">
        <v>73</v>
      </c>
      <c r="B121" s="15">
        <v>1126</v>
      </c>
      <c r="C121" s="80" t="s">
        <v>1188</v>
      </c>
      <c r="D121" s="149"/>
      <c r="E121" s="308"/>
      <c r="F121" s="308"/>
      <c r="G121" s="308"/>
      <c r="H121" s="309"/>
      <c r="I121" s="57"/>
      <c r="J121" s="375"/>
      <c r="K121" s="283"/>
      <c r="L121" s="420"/>
      <c r="M121" s="420"/>
      <c r="N121" s="420"/>
      <c r="O121" s="10"/>
      <c r="P121" s="309"/>
      <c r="Q121" s="577" t="s">
        <v>332</v>
      </c>
      <c r="R121" s="577"/>
      <c r="S121" s="577"/>
      <c r="T121" s="577"/>
      <c r="U121" s="577"/>
      <c r="V121" s="577"/>
      <c r="W121" s="84"/>
      <c r="X121" s="2"/>
      <c r="Y121" s="89"/>
      <c r="Z121" s="364"/>
      <c r="AA121" s="365"/>
      <c r="AB121" s="365"/>
      <c r="AC121" s="365"/>
      <c r="AD121" s="365"/>
      <c r="AE121" s="365"/>
      <c r="AF121" s="365"/>
      <c r="AG121" s="365"/>
      <c r="AH121" s="365"/>
      <c r="AI121" s="365"/>
      <c r="AJ121" s="365"/>
      <c r="AK121" s="55"/>
      <c r="AL121" s="535"/>
      <c r="AM121" s="535"/>
      <c r="AN121" s="535"/>
      <c r="AO121" s="536"/>
      <c r="AP121" s="41">
        <f>ROUND(ROUND(L120*X122,0)/$AM$122,0)</f>
        <v>486</v>
      </c>
      <c r="AQ121" s="53"/>
    </row>
    <row r="122" spans="1:43" ht="16.5" customHeight="1">
      <c r="A122" s="14">
        <v>73</v>
      </c>
      <c r="B122" s="15">
        <v>1128</v>
      </c>
      <c r="C122" s="80" t="s">
        <v>1189</v>
      </c>
      <c r="D122" s="149"/>
      <c r="E122" s="308"/>
      <c r="F122" s="308"/>
      <c r="G122" s="308"/>
      <c r="H122" s="309"/>
      <c r="I122" s="44"/>
      <c r="J122" s="305"/>
      <c r="K122" s="25"/>
      <c r="L122" s="528"/>
      <c r="M122" s="528"/>
      <c r="N122" s="305"/>
      <c r="O122" s="305"/>
      <c r="P122" s="312"/>
      <c r="Q122" s="579"/>
      <c r="R122" s="579"/>
      <c r="S122" s="579"/>
      <c r="T122" s="579"/>
      <c r="U122" s="579"/>
      <c r="V122" s="579"/>
      <c r="W122" s="25" t="s">
        <v>604</v>
      </c>
      <c r="X122" s="574">
        <f>$Z$9</f>
        <v>0.9</v>
      </c>
      <c r="Y122" s="575"/>
      <c r="Z122" s="364" t="s">
        <v>1488</v>
      </c>
      <c r="AA122" s="365"/>
      <c r="AB122" s="365"/>
      <c r="AC122" s="365"/>
      <c r="AD122" s="365"/>
      <c r="AE122" s="365"/>
      <c r="AF122" s="365"/>
      <c r="AG122" s="365"/>
      <c r="AH122" s="365"/>
      <c r="AI122" s="365" t="s">
        <v>568</v>
      </c>
      <c r="AJ122" s="530">
        <f>$AL$7</f>
        <v>0.7</v>
      </c>
      <c r="AK122" s="586"/>
      <c r="AL122" s="283" t="s">
        <v>446</v>
      </c>
      <c r="AM122" s="538">
        <v>30.4</v>
      </c>
      <c r="AN122" s="588"/>
      <c r="AO122" s="379" t="s">
        <v>2049</v>
      </c>
      <c r="AP122" s="41">
        <f>ROUND(ROUND(ROUND(L120*X122,0)*AJ122,0)/$AM$122,0)</f>
        <v>341</v>
      </c>
      <c r="AQ122" s="53"/>
    </row>
    <row r="123" spans="1:43" ht="16.5" customHeight="1">
      <c r="A123" s="14">
        <v>73</v>
      </c>
      <c r="B123" s="15">
        <v>1132</v>
      </c>
      <c r="C123" s="80" t="s">
        <v>1180</v>
      </c>
      <c r="D123" s="404"/>
      <c r="E123" s="405"/>
      <c r="F123" s="405"/>
      <c r="G123" s="405"/>
      <c r="H123" s="406"/>
      <c r="I123" s="43" t="s">
        <v>1337</v>
      </c>
      <c r="J123" s="2"/>
      <c r="K123" s="21"/>
      <c r="L123" s="21"/>
      <c r="M123" s="5"/>
      <c r="N123" s="21"/>
      <c r="O123" s="2"/>
      <c r="P123" s="19"/>
      <c r="Q123" s="2"/>
      <c r="R123" s="2"/>
      <c r="S123" s="2"/>
      <c r="T123" s="5"/>
      <c r="U123" s="21"/>
      <c r="V123" s="21"/>
      <c r="W123" s="21"/>
      <c r="X123" s="21"/>
      <c r="Y123" s="89"/>
      <c r="Z123" s="57"/>
      <c r="AA123" s="283"/>
      <c r="AB123" s="283"/>
      <c r="AC123" s="283"/>
      <c r="AD123" s="283"/>
      <c r="AE123" s="283"/>
      <c r="AF123" s="283"/>
      <c r="AG123" s="283"/>
      <c r="AH123" s="283"/>
      <c r="AI123" s="283"/>
      <c r="AJ123" s="283"/>
      <c r="AK123" s="284"/>
      <c r="AL123" s="423"/>
      <c r="AM123" s="423"/>
      <c r="AN123" s="423"/>
      <c r="AO123" s="423"/>
      <c r="AP123" s="41">
        <f>ROUND(L124/$AM$122,0)</f>
        <v>771</v>
      </c>
      <c r="AQ123" s="53"/>
    </row>
    <row r="124" spans="1:43" ht="16.5" customHeight="1">
      <c r="A124" s="14">
        <v>73</v>
      </c>
      <c r="B124" s="15">
        <v>1134</v>
      </c>
      <c r="C124" s="80" t="s">
        <v>1181</v>
      </c>
      <c r="D124" s="404"/>
      <c r="E124" s="405"/>
      <c r="F124" s="405"/>
      <c r="G124" s="405"/>
      <c r="H124" s="406"/>
      <c r="I124" s="57"/>
      <c r="J124" s="10"/>
      <c r="K124" s="283"/>
      <c r="L124" s="537">
        <f>N15</f>
        <v>23439</v>
      </c>
      <c r="M124" s="537"/>
      <c r="N124" s="537"/>
      <c r="O124" s="10" t="s">
        <v>1249</v>
      </c>
      <c r="P124" s="24"/>
      <c r="Q124" s="305"/>
      <c r="R124" s="25"/>
      <c r="S124" s="33"/>
      <c r="T124" s="33"/>
      <c r="U124" s="25"/>
      <c r="V124" s="25"/>
      <c r="W124" s="25"/>
      <c r="X124" s="25"/>
      <c r="Y124" s="54"/>
      <c r="Z124" s="364" t="s">
        <v>1488</v>
      </c>
      <c r="AA124" s="365"/>
      <c r="AB124" s="365"/>
      <c r="AC124" s="365"/>
      <c r="AD124" s="365"/>
      <c r="AE124" s="365"/>
      <c r="AF124" s="365"/>
      <c r="AG124" s="365"/>
      <c r="AH124" s="365"/>
      <c r="AI124" s="365" t="s">
        <v>568</v>
      </c>
      <c r="AJ124" s="530">
        <f>$AL$7</f>
        <v>0.7</v>
      </c>
      <c r="AK124" s="586"/>
      <c r="AL124" s="423"/>
      <c r="AM124" s="423"/>
      <c r="AN124" s="423"/>
      <c r="AO124" s="423"/>
      <c r="AP124" s="41">
        <f>ROUND(ROUND(L124*AJ124,0)/$AM$122,0)</f>
        <v>540</v>
      </c>
      <c r="AQ124" s="53"/>
    </row>
    <row r="125" spans="1:43" ht="16.5" customHeight="1">
      <c r="A125" s="14">
        <v>73</v>
      </c>
      <c r="B125" s="15">
        <v>1136</v>
      </c>
      <c r="C125" s="80" t="s">
        <v>2105</v>
      </c>
      <c r="D125" s="404"/>
      <c r="E125" s="405"/>
      <c r="F125" s="405"/>
      <c r="G125" s="405"/>
      <c r="H125" s="406"/>
      <c r="I125" s="57"/>
      <c r="J125" s="10"/>
      <c r="K125" s="283"/>
      <c r="L125" s="283"/>
      <c r="M125" s="12"/>
      <c r="N125" s="283"/>
      <c r="O125" s="380"/>
      <c r="P125" s="252"/>
      <c r="Q125" s="577" t="s">
        <v>332</v>
      </c>
      <c r="R125" s="577"/>
      <c r="S125" s="577"/>
      <c r="T125" s="577"/>
      <c r="U125" s="577"/>
      <c r="V125" s="577"/>
      <c r="W125" s="84"/>
      <c r="X125" s="2"/>
      <c r="Y125" s="89"/>
      <c r="Z125" s="364"/>
      <c r="AA125" s="365"/>
      <c r="AB125" s="365"/>
      <c r="AC125" s="365"/>
      <c r="AD125" s="365"/>
      <c r="AE125" s="365"/>
      <c r="AF125" s="365"/>
      <c r="AG125" s="365"/>
      <c r="AH125" s="365"/>
      <c r="AI125" s="365"/>
      <c r="AJ125" s="365"/>
      <c r="AK125" s="55"/>
      <c r="AL125" s="423"/>
      <c r="AM125" s="423"/>
      <c r="AN125" s="423"/>
      <c r="AO125" s="423"/>
      <c r="AP125" s="41">
        <f>ROUND(ROUND(L124*X126,0)/$AM$122,0)</f>
        <v>694</v>
      </c>
      <c r="AQ125" s="53"/>
    </row>
    <row r="126" spans="1:43" ht="16.5" customHeight="1">
      <c r="A126" s="14">
        <v>73</v>
      </c>
      <c r="B126" s="15">
        <v>1138</v>
      </c>
      <c r="C126" s="80" t="s">
        <v>2106</v>
      </c>
      <c r="D126" s="404"/>
      <c r="E126" s="405"/>
      <c r="F126" s="405"/>
      <c r="G126" s="405"/>
      <c r="H126" s="406"/>
      <c r="I126" s="44"/>
      <c r="J126" s="305"/>
      <c r="K126" s="25"/>
      <c r="L126" s="25"/>
      <c r="M126" s="33"/>
      <c r="N126" s="25"/>
      <c r="O126" s="366"/>
      <c r="P126" s="242"/>
      <c r="Q126" s="579"/>
      <c r="R126" s="579"/>
      <c r="S126" s="579"/>
      <c r="T126" s="579"/>
      <c r="U126" s="579"/>
      <c r="V126" s="579"/>
      <c r="W126" s="25" t="s">
        <v>604</v>
      </c>
      <c r="X126" s="574">
        <f>$Z$9</f>
        <v>0.9</v>
      </c>
      <c r="Y126" s="575"/>
      <c r="Z126" s="364" t="s">
        <v>1488</v>
      </c>
      <c r="AA126" s="365"/>
      <c r="AB126" s="365"/>
      <c r="AC126" s="365"/>
      <c r="AD126" s="365"/>
      <c r="AE126" s="365"/>
      <c r="AF126" s="365"/>
      <c r="AG126" s="365"/>
      <c r="AH126" s="365"/>
      <c r="AI126" s="365" t="s">
        <v>568</v>
      </c>
      <c r="AJ126" s="530">
        <f>$AL$7</f>
        <v>0.7</v>
      </c>
      <c r="AK126" s="586"/>
      <c r="AL126" s="423"/>
      <c r="AM126" s="423"/>
      <c r="AN126" s="423"/>
      <c r="AO126" s="423"/>
      <c r="AP126" s="41">
        <f>ROUND(ROUND(ROUND(L124*X126,0)*AJ126,0)/$AM$122,0)</f>
        <v>486</v>
      </c>
      <c r="AQ126" s="53"/>
    </row>
    <row r="127" spans="1:43" ht="16.5" customHeight="1">
      <c r="A127" s="14">
        <v>73</v>
      </c>
      <c r="B127" s="15">
        <v>1142</v>
      </c>
      <c r="C127" s="80" t="s">
        <v>1182</v>
      </c>
      <c r="D127" s="86"/>
      <c r="E127" s="87"/>
      <c r="F127" s="432"/>
      <c r="G127" s="10"/>
      <c r="H127" s="24"/>
      <c r="I127" s="43" t="s">
        <v>1338</v>
      </c>
      <c r="J127" s="415"/>
      <c r="K127" s="21"/>
      <c r="L127" s="21"/>
      <c r="M127" s="5"/>
      <c r="N127" s="21"/>
      <c r="O127" s="2"/>
      <c r="P127" s="19"/>
      <c r="Q127" s="2"/>
      <c r="R127" s="2"/>
      <c r="S127" s="2"/>
      <c r="T127" s="5"/>
      <c r="U127" s="21"/>
      <c r="V127" s="21"/>
      <c r="W127" s="21"/>
      <c r="X127" s="21"/>
      <c r="Y127" s="89"/>
      <c r="Z127" s="364"/>
      <c r="AA127" s="365"/>
      <c r="AB127" s="365"/>
      <c r="AC127" s="365"/>
      <c r="AD127" s="365"/>
      <c r="AE127" s="365"/>
      <c r="AF127" s="365"/>
      <c r="AG127" s="365"/>
      <c r="AH127" s="365"/>
      <c r="AI127" s="365"/>
      <c r="AJ127" s="365"/>
      <c r="AK127" s="55"/>
      <c r="AL127" s="410"/>
      <c r="AM127" s="410"/>
      <c r="AN127" s="410"/>
      <c r="AO127" s="410"/>
      <c r="AP127" s="41">
        <f>ROUND(L128/$AM$122,0)</f>
        <v>848</v>
      </c>
      <c r="AQ127" s="53"/>
    </row>
    <row r="128" spans="1:43" ht="16.5" customHeight="1">
      <c r="A128" s="14">
        <v>73</v>
      </c>
      <c r="B128" s="15">
        <v>1144</v>
      </c>
      <c r="C128" s="80" t="s">
        <v>1183</v>
      </c>
      <c r="D128" s="86"/>
      <c r="E128" s="87"/>
      <c r="F128" s="432"/>
      <c r="G128" s="10"/>
      <c r="H128" s="24"/>
      <c r="I128" s="57"/>
      <c r="J128" s="10"/>
      <c r="K128" s="283"/>
      <c r="L128" s="537">
        <f>N19</f>
        <v>25765</v>
      </c>
      <c r="M128" s="537"/>
      <c r="N128" s="537"/>
      <c r="O128" s="10" t="s">
        <v>1249</v>
      </c>
      <c r="P128" s="24"/>
      <c r="Q128" s="305"/>
      <c r="R128" s="25"/>
      <c r="S128" s="33"/>
      <c r="T128" s="33"/>
      <c r="U128" s="25"/>
      <c r="V128" s="25"/>
      <c r="W128" s="25"/>
      <c r="X128" s="25"/>
      <c r="Y128" s="54"/>
      <c r="Z128" s="364" t="s">
        <v>1488</v>
      </c>
      <c r="AA128" s="365"/>
      <c r="AB128" s="365"/>
      <c r="AC128" s="365"/>
      <c r="AD128" s="365"/>
      <c r="AE128" s="365"/>
      <c r="AF128" s="365"/>
      <c r="AG128" s="365"/>
      <c r="AH128" s="365"/>
      <c r="AI128" s="365" t="s">
        <v>568</v>
      </c>
      <c r="AJ128" s="530">
        <f>$AL$7</f>
        <v>0.7</v>
      </c>
      <c r="AK128" s="586"/>
      <c r="AL128" s="283"/>
      <c r="AM128" s="359"/>
      <c r="AN128" s="425"/>
      <c r="AO128" s="379"/>
      <c r="AP128" s="41">
        <f>ROUND(ROUND(L128*AJ128,0)/$AM$122,0)</f>
        <v>593</v>
      </c>
      <c r="AQ128" s="53"/>
    </row>
    <row r="129" spans="1:43" ht="16.5" customHeight="1">
      <c r="A129" s="14">
        <v>73</v>
      </c>
      <c r="B129" s="15">
        <v>1146</v>
      </c>
      <c r="C129" s="80" t="s">
        <v>2107</v>
      </c>
      <c r="D129" s="86"/>
      <c r="E129" s="87"/>
      <c r="F129" s="432"/>
      <c r="G129" s="10"/>
      <c r="H129" s="24"/>
      <c r="I129" s="57"/>
      <c r="J129" s="10"/>
      <c r="K129" s="283"/>
      <c r="L129" s="283"/>
      <c r="M129" s="12"/>
      <c r="N129" s="283"/>
      <c r="O129" s="380"/>
      <c r="P129" s="252"/>
      <c r="Q129" s="577" t="s">
        <v>332</v>
      </c>
      <c r="R129" s="577"/>
      <c r="S129" s="577"/>
      <c r="T129" s="577"/>
      <c r="U129" s="577"/>
      <c r="V129" s="577"/>
      <c r="W129" s="84"/>
      <c r="X129" s="2"/>
      <c r="Y129" s="89"/>
      <c r="Z129" s="364"/>
      <c r="AA129" s="365"/>
      <c r="AB129" s="365"/>
      <c r="AC129" s="365"/>
      <c r="AD129" s="365"/>
      <c r="AE129" s="365"/>
      <c r="AF129" s="365"/>
      <c r="AG129" s="365"/>
      <c r="AH129" s="365"/>
      <c r="AI129" s="365"/>
      <c r="AJ129" s="365"/>
      <c r="AK129" s="55"/>
      <c r="AL129" s="423"/>
      <c r="AM129" s="423"/>
      <c r="AN129" s="423"/>
      <c r="AO129" s="423"/>
      <c r="AP129" s="41">
        <f>ROUND(ROUND(L128*X130,0)/$AM$122,0)</f>
        <v>763</v>
      </c>
      <c r="AQ129" s="53"/>
    </row>
    <row r="130" spans="1:43" ht="16.5" customHeight="1">
      <c r="A130" s="14">
        <v>73</v>
      </c>
      <c r="B130" s="15">
        <v>1148</v>
      </c>
      <c r="C130" s="80" t="s">
        <v>2108</v>
      </c>
      <c r="D130" s="86"/>
      <c r="E130" s="87"/>
      <c r="F130" s="432"/>
      <c r="G130" s="10"/>
      <c r="H130" s="24"/>
      <c r="I130" s="44"/>
      <c r="J130" s="305"/>
      <c r="K130" s="25"/>
      <c r="L130" s="25"/>
      <c r="M130" s="33"/>
      <c r="N130" s="25"/>
      <c r="O130" s="366"/>
      <c r="P130" s="242"/>
      <c r="Q130" s="579"/>
      <c r="R130" s="579"/>
      <c r="S130" s="579"/>
      <c r="T130" s="579"/>
      <c r="U130" s="579"/>
      <c r="V130" s="579"/>
      <c r="W130" s="25" t="s">
        <v>604</v>
      </c>
      <c r="X130" s="574">
        <f>$Z$9</f>
        <v>0.9</v>
      </c>
      <c r="Y130" s="575"/>
      <c r="Z130" s="364" t="s">
        <v>1488</v>
      </c>
      <c r="AA130" s="365"/>
      <c r="AB130" s="365"/>
      <c r="AC130" s="365"/>
      <c r="AD130" s="365"/>
      <c r="AE130" s="365"/>
      <c r="AF130" s="365"/>
      <c r="AG130" s="365"/>
      <c r="AH130" s="365"/>
      <c r="AI130" s="365" t="s">
        <v>568</v>
      </c>
      <c r="AJ130" s="530">
        <f>$AL$7</f>
        <v>0.7</v>
      </c>
      <c r="AK130" s="586"/>
      <c r="AL130" s="423"/>
      <c r="AM130" s="423"/>
      <c r="AN130" s="423"/>
      <c r="AO130" s="423"/>
      <c r="AP130" s="41">
        <f>ROUND(ROUND(ROUND(L128*X130,0)*AJ130,0)/$AM$122,0)</f>
        <v>534</v>
      </c>
      <c r="AQ130" s="53"/>
    </row>
    <row r="131" spans="1:43" ht="16.5" customHeight="1">
      <c r="A131" s="14">
        <v>73</v>
      </c>
      <c r="B131" s="15">
        <v>1152</v>
      </c>
      <c r="C131" s="80" t="s">
        <v>1184</v>
      </c>
      <c r="D131" s="303"/>
      <c r="E131" s="405"/>
      <c r="F131" s="405"/>
      <c r="G131" s="405"/>
      <c r="H131" s="406"/>
      <c r="I131" s="43" t="s">
        <v>1339</v>
      </c>
      <c r="J131" s="2"/>
      <c r="K131" s="21"/>
      <c r="L131" s="21"/>
      <c r="M131" s="5"/>
      <c r="N131" s="21"/>
      <c r="O131" s="2"/>
      <c r="P131" s="19"/>
      <c r="Q131" s="2"/>
      <c r="R131" s="2"/>
      <c r="S131" s="2"/>
      <c r="T131" s="5"/>
      <c r="U131" s="21"/>
      <c r="V131" s="21"/>
      <c r="W131" s="21"/>
      <c r="X131" s="21"/>
      <c r="Y131" s="89"/>
      <c r="Z131" s="57"/>
      <c r="AA131" s="283"/>
      <c r="AB131" s="283"/>
      <c r="AC131" s="283"/>
      <c r="AD131" s="283"/>
      <c r="AE131" s="283"/>
      <c r="AF131" s="283"/>
      <c r="AG131" s="283"/>
      <c r="AH131" s="283"/>
      <c r="AI131" s="283"/>
      <c r="AJ131" s="283"/>
      <c r="AK131" s="284"/>
      <c r="AL131" s="283"/>
      <c r="AM131" s="283"/>
      <c r="AN131" s="92"/>
      <c r="AO131" s="177"/>
      <c r="AP131" s="41">
        <f>ROUND(L132/$AM$122,0)</f>
        <v>931</v>
      </c>
      <c r="AQ131" s="53"/>
    </row>
    <row r="132" spans="1:43" ht="16.5" customHeight="1">
      <c r="A132" s="14">
        <v>73</v>
      </c>
      <c r="B132" s="15">
        <v>1154</v>
      </c>
      <c r="C132" s="80" t="s">
        <v>1185</v>
      </c>
      <c r="D132" s="303"/>
      <c r="E132" s="405"/>
      <c r="F132" s="405"/>
      <c r="G132" s="405"/>
      <c r="H132" s="406"/>
      <c r="I132" s="57"/>
      <c r="J132" s="10"/>
      <c r="K132" s="283"/>
      <c r="L132" s="537">
        <f>N23</f>
        <v>28305</v>
      </c>
      <c r="M132" s="537"/>
      <c r="N132" s="537"/>
      <c r="O132" s="10" t="s">
        <v>1249</v>
      </c>
      <c r="P132" s="24"/>
      <c r="Q132" s="305"/>
      <c r="R132" s="33"/>
      <c r="S132" s="25"/>
      <c r="T132" s="33"/>
      <c r="U132" s="25"/>
      <c r="V132" s="25"/>
      <c r="W132" s="25"/>
      <c r="X132" s="25"/>
      <c r="Y132" s="54"/>
      <c r="Z132" s="364" t="s">
        <v>1488</v>
      </c>
      <c r="AA132" s="365"/>
      <c r="AB132" s="365"/>
      <c r="AC132" s="365"/>
      <c r="AD132" s="365"/>
      <c r="AE132" s="365"/>
      <c r="AF132" s="365"/>
      <c r="AG132" s="365"/>
      <c r="AH132" s="365"/>
      <c r="AI132" s="365" t="s">
        <v>568</v>
      </c>
      <c r="AJ132" s="530">
        <f>$AL$7</f>
        <v>0.7</v>
      </c>
      <c r="AK132" s="586"/>
      <c r="AL132" s="283"/>
      <c r="AM132" s="283"/>
      <c r="AN132" s="92"/>
      <c r="AO132" s="177"/>
      <c r="AP132" s="41">
        <f>ROUND(ROUND(L132*AJ132,0)/$AM$122,0)</f>
        <v>652</v>
      </c>
      <c r="AQ132" s="53"/>
    </row>
    <row r="133" spans="1:43" ht="16.5" customHeight="1">
      <c r="A133" s="14">
        <v>73</v>
      </c>
      <c r="B133" s="15">
        <v>1156</v>
      </c>
      <c r="C133" s="80" t="s">
        <v>2279</v>
      </c>
      <c r="D133" s="303"/>
      <c r="E133" s="405"/>
      <c r="F133" s="405"/>
      <c r="G133" s="405"/>
      <c r="H133" s="405"/>
      <c r="I133" s="57"/>
      <c r="J133" s="10"/>
      <c r="K133" s="283"/>
      <c r="L133" s="283"/>
      <c r="M133" s="12"/>
      <c r="N133" s="283"/>
      <c r="O133" s="380"/>
      <c r="P133" s="252"/>
      <c r="Q133" s="577" t="s">
        <v>332</v>
      </c>
      <c r="R133" s="577"/>
      <c r="S133" s="577"/>
      <c r="T133" s="577"/>
      <c r="U133" s="577"/>
      <c r="V133" s="577"/>
      <c r="W133" s="84"/>
      <c r="X133" s="2"/>
      <c r="Y133" s="89"/>
      <c r="Z133" s="364"/>
      <c r="AA133" s="365"/>
      <c r="AB133" s="365"/>
      <c r="AC133" s="365"/>
      <c r="AD133" s="365"/>
      <c r="AE133" s="365"/>
      <c r="AF133" s="365"/>
      <c r="AG133" s="365"/>
      <c r="AH133" s="365"/>
      <c r="AI133" s="365"/>
      <c r="AJ133" s="365"/>
      <c r="AK133" s="55"/>
      <c r="AL133" s="423"/>
      <c r="AM133" s="423"/>
      <c r="AN133" s="423"/>
      <c r="AO133" s="423"/>
      <c r="AP133" s="41">
        <f>ROUND(ROUND(L132*X134,0)/$AM$122,0)</f>
        <v>838</v>
      </c>
      <c r="AQ133" s="53"/>
    </row>
    <row r="134" spans="1:43" ht="16.5" customHeight="1">
      <c r="A134" s="14">
        <v>73</v>
      </c>
      <c r="B134" s="15">
        <v>1158</v>
      </c>
      <c r="C134" s="80" t="s">
        <v>2280</v>
      </c>
      <c r="D134" s="303"/>
      <c r="E134" s="405"/>
      <c r="F134" s="405"/>
      <c r="G134" s="405"/>
      <c r="H134" s="405"/>
      <c r="I134" s="44"/>
      <c r="J134" s="305"/>
      <c r="K134" s="25"/>
      <c r="L134" s="25"/>
      <c r="M134" s="33"/>
      <c r="N134" s="25"/>
      <c r="O134" s="366"/>
      <c r="P134" s="242"/>
      <c r="Q134" s="579"/>
      <c r="R134" s="579"/>
      <c r="S134" s="579"/>
      <c r="T134" s="579"/>
      <c r="U134" s="579"/>
      <c r="V134" s="579"/>
      <c r="W134" s="283" t="s">
        <v>604</v>
      </c>
      <c r="X134" s="574">
        <f>$Z$9</f>
        <v>0.9</v>
      </c>
      <c r="Y134" s="575"/>
      <c r="Z134" s="364" t="s">
        <v>1488</v>
      </c>
      <c r="AA134" s="365"/>
      <c r="AB134" s="365"/>
      <c r="AC134" s="365"/>
      <c r="AD134" s="365"/>
      <c r="AE134" s="365"/>
      <c r="AF134" s="365"/>
      <c r="AG134" s="365"/>
      <c r="AH134" s="365"/>
      <c r="AI134" s="365" t="s">
        <v>568</v>
      </c>
      <c r="AJ134" s="530">
        <f>$AL$7</f>
        <v>0.7</v>
      </c>
      <c r="AK134" s="586"/>
      <c r="AL134" s="422"/>
      <c r="AM134" s="423"/>
      <c r="AN134" s="423"/>
      <c r="AO134" s="424"/>
      <c r="AP134" s="41">
        <f>ROUND(ROUND(ROUND(L132*X134,0)*AJ134,0)/$AM$122,0)</f>
        <v>587</v>
      </c>
      <c r="AQ134" s="53"/>
    </row>
    <row r="135" spans="1:43" ht="16.5" customHeight="1">
      <c r="A135" s="14">
        <v>73</v>
      </c>
      <c r="B135" s="14">
        <v>7102</v>
      </c>
      <c r="C135" s="63" t="s">
        <v>1417</v>
      </c>
      <c r="D135" s="17"/>
      <c r="E135" s="509" t="s">
        <v>1858</v>
      </c>
      <c r="F135" s="509"/>
      <c r="G135" s="509"/>
      <c r="H135" s="510"/>
      <c r="I135" s="324"/>
      <c r="J135" s="157"/>
      <c r="K135" s="325"/>
      <c r="L135" s="365"/>
      <c r="M135" s="325"/>
      <c r="N135" s="325"/>
      <c r="O135" s="307"/>
      <c r="P135" s="307"/>
      <c r="Q135" s="307"/>
      <c r="R135" s="325"/>
      <c r="S135" s="365"/>
      <c r="T135" s="365"/>
      <c r="U135" s="365"/>
      <c r="V135" s="307"/>
      <c r="W135" s="307"/>
      <c r="X135" s="365"/>
      <c r="Y135" s="365"/>
      <c r="Z135" s="365"/>
      <c r="AA135" s="365"/>
      <c r="AB135" s="307"/>
      <c r="AC135" s="365"/>
      <c r="AD135" s="40"/>
      <c r="AE135" s="529">
        <f aca="true" t="shared" si="3" ref="AE135:AE144">AI38</f>
        <v>50</v>
      </c>
      <c r="AF135" s="529"/>
      <c r="AG135" s="307" t="s">
        <v>954</v>
      </c>
      <c r="AH135" s="365"/>
      <c r="AI135" s="365"/>
      <c r="AJ135" s="307"/>
      <c r="AK135" s="55"/>
      <c r="AL135" s="10"/>
      <c r="AM135" s="10"/>
      <c r="AN135" s="10"/>
      <c r="AO135" s="283"/>
      <c r="AP135" s="41">
        <f aca="true" t="shared" si="4" ref="AP135:AP144">ROUND(AE135/$AM$122,0)</f>
        <v>2</v>
      </c>
      <c r="AQ135" s="23"/>
    </row>
    <row r="136" spans="1:43" ht="16.5" customHeight="1">
      <c r="A136" s="14">
        <v>73</v>
      </c>
      <c r="B136" s="14">
        <v>7104</v>
      </c>
      <c r="C136" s="63" t="s">
        <v>228</v>
      </c>
      <c r="D136" s="404"/>
      <c r="E136" s="511"/>
      <c r="F136" s="511"/>
      <c r="G136" s="511"/>
      <c r="H136" s="512"/>
      <c r="I136" s="324"/>
      <c r="J136" s="157"/>
      <c r="K136" s="325"/>
      <c r="L136" s="365"/>
      <c r="M136" s="325"/>
      <c r="N136" s="325"/>
      <c r="O136" s="307"/>
      <c r="P136" s="307"/>
      <c r="Q136" s="307"/>
      <c r="R136" s="325"/>
      <c r="S136" s="365"/>
      <c r="T136" s="365"/>
      <c r="U136" s="365"/>
      <c r="V136" s="307"/>
      <c r="W136" s="307"/>
      <c r="X136" s="365"/>
      <c r="Y136" s="365"/>
      <c r="Z136" s="365"/>
      <c r="AA136" s="365"/>
      <c r="AB136" s="307"/>
      <c r="AC136" s="365"/>
      <c r="AD136" s="40"/>
      <c r="AE136" s="529">
        <f t="shared" si="3"/>
        <v>100</v>
      </c>
      <c r="AF136" s="529"/>
      <c r="AG136" s="307" t="s">
        <v>954</v>
      </c>
      <c r="AH136" s="365"/>
      <c r="AI136" s="365"/>
      <c r="AJ136" s="307"/>
      <c r="AK136" s="55"/>
      <c r="AL136" s="10"/>
      <c r="AM136" s="10"/>
      <c r="AN136" s="10"/>
      <c r="AO136" s="283"/>
      <c r="AP136" s="41">
        <f t="shared" si="4"/>
        <v>3</v>
      </c>
      <c r="AQ136" s="23"/>
    </row>
    <row r="137" spans="1:43" ht="16.5" customHeight="1">
      <c r="A137" s="14">
        <v>73</v>
      </c>
      <c r="B137" s="14">
        <v>7106</v>
      </c>
      <c r="C137" s="63" t="s">
        <v>229</v>
      </c>
      <c r="D137" s="28"/>
      <c r="E137" s="511"/>
      <c r="F137" s="511"/>
      <c r="G137" s="511"/>
      <c r="H137" s="512"/>
      <c r="I137" s="324"/>
      <c r="J137" s="157"/>
      <c r="K137" s="325"/>
      <c r="L137" s="365"/>
      <c r="M137" s="325"/>
      <c r="N137" s="325"/>
      <c r="O137" s="307"/>
      <c r="P137" s="307"/>
      <c r="Q137" s="307"/>
      <c r="R137" s="325"/>
      <c r="S137" s="365"/>
      <c r="T137" s="365"/>
      <c r="U137" s="365"/>
      <c r="V137" s="307"/>
      <c r="W137" s="365"/>
      <c r="X137" s="365"/>
      <c r="Y137" s="365"/>
      <c r="Z137" s="365"/>
      <c r="AA137" s="307"/>
      <c r="AB137" s="307"/>
      <c r="AC137" s="365"/>
      <c r="AD137" s="40"/>
      <c r="AE137" s="529">
        <f t="shared" si="3"/>
        <v>150</v>
      </c>
      <c r="AF137" s="529"/>
      <c r="AG137" s="307" t="s">
        <v>954</v>
      </c>
      <c r="AH137" s="365"/>
      <c r="AI137" s="365"/>
      <c r="AJ137" s="307"/>
      <c r="AK137" s="55"/>
      <c r="AL137" s="10"/>
      <c r="AM137" s="10"/>
      <c r="AN137" s="10"/>
      <c r="AO137" s="283"/>
      <c r="AP137" s="41">
        <f t="shared" si="4"/>
        <v>5</v>
      </c>
      <c r="AQ137" s="23"/>
    </row>
    <row r="138" spans="1:43" ht="16.5" customHeight="1">
      <c r="A138" s="14">
        <v>73</v>
      </c>
      <c r="B138" s="14">
        <v>7108</v>
      </c>
      <c r="C138" s="63" t="s">
        <v>230</v>
      </c>
      <c r="D138" s="303"/>
      <c r="E138" s="511"/>
      <c r="F138" s="511"/>
      <c r="G138" s="511"/>
      <c r="H138" s="512"/>
      <c r="I138" s="326"/>
      <c r="J138" s="157"/>
      <c r="K138" s="300"/>
      <c r="L138" s="365"/>
      <c r="M138" s="300"/>
      <c r="N138" s="300"/>
      <c r="O138" s="307"/>
      <c r="P138" s="307"/>
      <c r="Q138" s="307"/>
      <c r="R138" s="300"/>
      <c r="S138" s="365"/>
      <c r="T138" s="365"/>
      <c r="U138" s="365"/>
      <c r="V138" s="307"/>
      <c r="W138" s="307"/>
      <c r="X138" s="365"/>
      <c r="Y138" s="365"/>
      <c r="Z138" s="365"/>
      <c r="AA138" s="365"/>
      <c r="AB138" s="307"/>
      <c r="AC138" s="365"/>
      <c r="AD138" s="40"/>
      <c r="AE138" s="529">
        <f t="shared" si="3"/>
        <v>200</v>
      </c>
      <c r="AF138" s="529"/>
      <c r="AG138" s="307" t="s">
        <v>954</v>
      </c>
      <c r="AH138" s="365"/>
      <c r="AI138" s="365"/>
      <c r="AJ138" s="307"/>
      <c r="AK138" s="55"/>
      <c r="AL138" s="10"/>
      <c r="AM138" s="10"/>
      <c r="AN138" s="10"/>
      <c r="AO138" s="283"/>
      <c r="AP138" s="41">
        <f t="shared" si="4"/>
        <v>7</v>
      </c>
      <c r="AQ138" s="23"/>
    </row>
    <row r="139" spans="1:43" ht="16.5" customHeight="1">
      <c r="A139" s="14">
        <v>73</v>
      </c>
      <c r="B139" s="14">
        <v>7110</v>
      </c>
      <c r="C139" s="63" t="s">
        <v>231</v>
      </c>
      <c r="D139" s="404"/>
      <c r="E139" s="511"/>
      <c r="F139" s="511"/>
      <c r="G139" s="511"/>
      <c r="H139" s="512"/>
      <c r="I139" s="326"/>
      <c r="J139" s="157"/>
      <c r="K139" s="300"/>
      <c r="L139" s="365"/>
      <c r="M139" s="300"/>
      <c r="N139" s="300"/>
      <c r="O139" s="307"/>
      <c r="P139" s="307"/>
      <c r="Q139" s="307"/>
      <c r="R139" s="300"/>
      <c r="S139" s="365"/>
      <c r="T139" s="365"/>
      <c r="U139" s="365"/>
      <c r="V139" s="307"/>
      <c r="W139" s="307"/>
      <c r="X139" s="365"/>
      <c r="Y139" s="365"/>
      <c r="Z139" s="365"/>
      <c r="AA139" s="365"/>
      <c r="AB139" s="307"/>
      <c r="AC139" s="365"/>
      <c r="AD139" s="40"/>
      <c r="AE139" s="529">
        <f t="shared" si="3"/>
        <v>250</v>
      </c>
      <c r="AF139" s="529"/>
      <c r="AG139" s="307" t="s">
        <v>954</v>
      </c>
      <c r="AH139" s="365"/>
      <c r="AI139" s="365"/>
      <c r="AJ139" s="307"/>
      <c r="AK139" s="55"/>
      <c r="AL139" s="10"/>
      <c r="AM139" s="10"/>
      <c r="AN139" s="10"/>
      <c r="AO139" s="283"/>
      <c r="AP139" s="41">
        <f t="shared" si="4"/>
        <v>8</v>
      </c>
      <c r="AQ139" s="23"/>
    </row>
    <row r="140" spans="1:43" ht="16.5" customHeight="1">
      <c r="A140" s="14">
        <v>73</v>
      </c>
      <c r="B140" s="14">
        <v>7112</v>
      </c>
      <c r="C140" s="63" t="s">
        <v>232</v>
      </c>
      <c r="D140" s="28"/>
      <c r="E140" s="511"/>
      <c r="F140" s="511"/>
      <c r="G140" s="511"/>
      <c r="H140" s="512"/>
      <c r="I140" s="326"/>
      <c r="J140" s="157"/>
      <c r="K140" s="300"/>
      <c r="L140" s="365"/>
      <c r="M140" s="300"/>
      <c r="N140" s="300"/>
      <c r="O140" s="307"/>
      <c r="P140" s="307"/>
      <c r="Q140" s="307"/>
      <c r="R140" s="300"/>
      <c r="S140" s="365"/>
      <c r="T140" s="365"/>
      <c r="U140" s="365"/>
      <c r="V140" s="307"/>
      <c r="W140" s="365"/>
      <c r="X140" s="365"/>
      <c r="Y140" s="365"/>
      <c r="Z140" s="365"/>
      <c r="AA140" s="307"/>
      <c r="AB140" s="307"/>
      <c r="AC140" s="365"/>
      <c r="AD140" s="40"/>
      <c r="AE140" s="529">
        <f t="shared" si="3"/>
        <v>300</v>
      </c>
      <c r="AF140" s="529"/>
      <c r="AG140" s="307" t="s">
        <v>954</v>
      </c>
      <c r="AH140" s="365"/>
      <c r="AI140" s="365"/>
      <c r="AJ140" s="307"/>
      <c r="AK140" s="55"/>
      <c r="AL140" s="10"/>
      <c r="AM140" s="10"/>
      <c r="AN140" s="10"/>
      <c r="AO140" s="283"/>
      <c r="AP140" s="41">
        <f t="shared" si="4"/>
        <v>10</v>
      </c>
      <c r="AQ140" s="23"/>
    </row>
    <row r="141" spans="1:43" ht="16.5" customHeight="1">
      <c r="A141" s="14">
        <v>73</v>
      </c>
      <c r="B141" s="14">
        <v>7114</v>
      </c>
      <c r="C141" s="63" t="s">
        <v>233</v>
      </c>
      <c r="D141" s="303"/>
      <c r="E141" s="511"/>
      <c r="F141" s="511"/>
      <c r="G141" s="511"/>
      <c r="H141" s="512"/>
      <c r="I141" s="326"/>
      <c r="J141" s="157"/>
      <c r="K141" s="300"/>
      <c r="L141" s="365"/>
      <c r="M141" s="300"/>
      <c r="N141" s="300"/>
      <c r="O141" s="307"/>
      <c r="P141" s="307"/>
      <c r="Q141" s="307"/>
      <c r="R141" s="300"/>
      <c r="S141" s="365"/>
      <c r="T141" s="365"/>
      <c r="U141" s="365"/>
      <c r="V141" s="307"/>
      <c r="W141" s="307"/>
      <c r="X141" s="365"/>
      <c r="Y141" s="365"/>
      <c r="Z141" s="365"/>
      <c r="AA141" s="365"/>
      <c r="AB141" s="307"/>
      <c r="AC141" s="365"/>
      <c r="AD141" s="40"/>
      <c r="AE141" s="529">
        <f t="shared" si="3"/>
        <v>350</v>
      </c>
      <c r="AF141" s="529"/>
      <c r="AG141" s="307" t="s">
        <v>954</v>
      </c>
      <c r="AH141" s="365"/>
      <c r="AI141" s="365"/>
      <c r="AJ141" s="307"/>
      <c r="AK141" s="55"/>
      <c r="AL141" s="10"/>
      <c r="AM141" s="10"/>
      <c r="AN141" s="10"/>
      <c r="AO141" s="283"/>
      <c r="AP141" s="41">
        <f t="shared" si="4"/>
        <v>12</v>
      </c>
      <c r="AQ141" s="23"/>
    </row>
    <row r="142" spans="1:43" ht="16.5" customHeight="1">
      <c r="A142" s="14">
        <v>73</v>
      </c>
      <c r="B142" s="14">
        <v>7116</v>
      </c>
      <c r="C142" s="63" t="s">
        <v>234</v>
      </c>
      <c r="D142" s="404"/>
      <c r="E142" s="511"/>
      <c r="F142" s="511"/>
      <c r="G142" s="511"/>
      <c r="H142" s="512"/>
      <c r="I142" s="326"/>
      <c r="J142" s="157"/>
      <c r="K142" s="300"/>
      <c r="L142" s="365"/>
      <c r="M142" s="300"/>
      <c r="N142" s="300"/>
      <c r="O142" s="307"/>
      <c r="P142" s="307"/>
      <c r="Q142" s="307"/>
      <c r="R142" s="300"/>
      <c r="S142" s="365"/>
      <c r="T142" s="365"/>
      <c r="U142" s="365"/>
      <c r="V142" s="307"/>
      <c r="W142" s="307"/>
      <c r="X142" s="365"/>
      <c r="Y142" s="365"/>
      <c r="Z142" s="365"/>
      <c r="AA142" s="365"/>
      <c r="AB142" s="307"/>
      <c r="AC142" s="365"/>
      <c r="AD142" s="40"/>
      <c r="AE142" s="529">
        <f t="shared" si="3"/>
        <v>400</v>
      </c>
      <c r="AF142" s="529"/>
      <c r="AG142" s="307" t="s">
        <v>954</v>
      </c>
      <c r="AH142" s="365"/>
      <c r="AI142" s="365"/>
      <c r="AJ142" s="307"/>
      <c r="AK142" s="55"/>
      <c r="AL142" s="10"/>
      <c r="AM142" s="10"/>
      <c r="AN142" s="10"/>
      <c r="AO142" s="283"/>
      <c r="AP142" s="41">
        <f t="shared" si="4"/>
        <v>13</v>
      </c>
      <c r="AQ142" s="23"/>
    </row>
    <row r="143" spans="1:43" ht="16.5" customHeight="1">
      <c r="A143" s="14">
        <v>73</v>
      </c>
      <c r="B143" s="14">
        <v>7118</v>
      </c>
      <c r="C143" s="63" t="s">
        <v>235</v>
      </c>
      <c r="D143" s="28"/>
      <c r="E143" s="511"/>
      <c r="F143" s="511"/>
      <c r="G143" s="511"/>
      <c r="H143" s="512"/>
      <c r="I143" s="326"/>
      <c r="J143" s="157"/>
      <c r="K143" s="300"/>
      <c r="L143" s="365"/>
      <c r="M143" s="300"/>
      <c r="N143" s="300"/>
      <c r="O143" s="307"/>
      <c r="P143" s="307"/>
      <c r="Q143" s="307"/>
      <c r="R143" s="300"/>
      <c r="S143" s="365"/>
      <c r="T143" s="365"/>
      <c r="U143" s="365"/>
      <c r="V143" s="307"/>
      <c r="W143" s="365"/>
      <c r="X143" s="365"/>
      <c r="Y143" s="365"/>
      <c r="Z143" s="365"/>
      <c r="AA143" s="307"/>
      <c r="AB143" s="307"/>
      <c r="AC143" s="365"/>
      <c r="AD143" s="40"/>
      <c r="AE143" s="529">
        <f t="shared" si="3"/>
        <v>450</v>
      </c>
      <c r="AF143" s="529"/>
      <c r="AG143" s="307" t="s">
        <v>954</v>
      </c>
      <c r="AH143" s="365"/>
      <c r="AI143" s="365"/>
      <c r="AJ143" s="307"/>
      <c r="AK143" s="55"/>
      <c r="AL143" s="10"/>
      <c r="AM143" s="10"/>
      <c r="AN143" s="10"/>
      <c r="AO143" s="283"/>
      <c r="AP143" s="41">
        <f t="shared" si="4"/>
        <v>15</v>
      </c>
      <c r="AQ143" s="23"/>
    </row>
    <row r="144" spans="1:43" ht="16.5" customHeight="1">
      <c r="A144" s="14">
        <v>73</v>
      </c>
      <c r="B144" s="14">
        <v>7120</v>
      </c>
      <c r="C144" s="63" t="s">
        <v>236</v>
      </c>
      <c r="D144" s="28"/>
      <c r="E144" s="511"/>
      <c r="F144" s="511"/>
      <c r="G144" s="511"/>
      <c r="H144" s="512"/>
      <c r="I144" s="324"/>
      <c r="J144" s="157"/>
      <c r="K144" s="325"/>
      <c r="L144" s="365"/>
      <c r="M144" s="325"/>
      <c r="N144" s="325"/>
      <c r="O144" s="307"/>
      <c r="P144" s="307"/>
      <c r="Q144" s="307"/>
      <c r="R144" s="325"/>
      <c r="S144" s="365"/>
      <c r="T144" s="365"/>
      <c r="U144" s="365"/>
      <c r="V144" s="307"/>
      <c r="W144" s="365"/>
      <c r="X144" s="365"/>
      <c r="Y144" s="365"/>
      <c r="Z144" s="365"/>
      <c r="AA144" s="307"/>
      <c r="AB144" s="307"/>
      <c r="AC144" s="365"/>
      <c r="AD144" s="40"/>
      <c r="AE144" s="527">
        <f t="shared" si="3"/>
        <v>500</v>
      </c>
      <c r="AF144" s="529"/>
      <c r="AG144" s="307" t="s">
        <v>954</v>
      </c>
      <c r="AH144" s="365"/>
      <c r="AI144" s="365"/>
      <c r="AJ144" s="307"/>
      <c r="AK144" s="55"/>
      <c r="AL144" s="10"/>
      <c r="AM144" s="10"/>
      <c r="AN144" s="10"/>
      <c r="AO144" s="283"/>
      <c r="AP144" s="41">
        <f t="shared" si="4"/>
        <v>16</v>
      </c>
      <c r="AQ144" s="23"/>
    </row>
    <row r="145" spans="1:43" ht="16.5" customHeight="1">
      <c r="A145" s="14">
        <v>73</v>
      </c>
      <c r="B145" s="14">
        <v>7122</v>
      </c>
      <c r="C145" s="63" t="s">
        <v>1350</v>
      </c>
      <c r="D145" s="28"/>
      <c r="E145" s="345"/>
      <c r="F145" s="345"/>
      <c r="G145" s="345"/>
      <c r="H145" s="346"/>
      <c r="I145" s="324"/>
      <c r="J145" s="157"/>
      <c r="K145" s="325"/>
      <c r="L145" s="365"/>
      <c r="M145" s="325"/>
      <c r="N145" s="325"/>
      <c r="O145" s="307"/>
      <c r="P145" s="307"/>
      <c r="Q145" s="307"/>
      <c r="R145" s="325"/>
      <c r="S145" s="365"/>
      <c r="T145" s="365"/>
      <c r="U145" s="365"/>
      <c r="V145" s="307"/>
      <c r="W145" s="365"/>
      <c r="X145" s="365"/>
      <c r="Y145" s="365"/>
      <c r="Z145" s="365"/>
      <c r="AA145" s="307"/>
      <c r="AB145" s="307"/>
      <c r="AC145" s="365"/>
      <c r="AD145" s="40"/>
      <c r="AE145" s="527">
        <f aca="true" t="shared" si="5" ref="AE145:AE154">AI48</f>
        <v>550</v>
      </c>
      <c r="AF145" s="529"/>
      <c r="AG145" s="307" t="s">
        <v>954</v>
      </c>
      <c r="AH145" s="365"/>
      <c r="AI145" s="365"/>
      <c r="AJ145" s="307"/>
      <c r="AK145" s="55"/>
      <c r="AL145" s="10"/>
      <c r="AM145" s="10"/>
      <c r="AN145" s="10"/>
      <c r="AO145" s="283"/>
      <c r="AP145" s="41">
        <f aca="true" t="shared" si="6" ref="AP145:AP154">ROUND(AE145/$AM$122,0)</f>
        <v>18</v>
      </c>
      <c r="AQ145" s="23"/>
    </row>
    <row r="146" spans="1:43" ht="16.5" customHeight="1">
      <c r="A146" s="14">
        <v>73</v>
      </c>
      <c r="B146" s="14">
        <v>7124</v>
      </c>
      <c r="C146" s="63" t="s">
        <v>1351</v>
      </c>
      <c r="D146" s="28"/>
      <c r="E146" s="345"/>
      <c r="F146" s="345"/>
      <c r="G146" s="345"/>
      <c r="H146" s="346"/>
      <c r="I146" s="324"/>
      <c r="J146" s="157"/>
      <c r="K146" s="325"/>
      <c r="L146" s="365"/>
      <c r="M146" s="325"/>
      <c r="N146" s="325"/>
      <c r="O146" s="307"/>
      <c r="P146" s="307"/>
      <c r="Q146" s="307"/>
      <c r="R146" s="325"/>
      <c r="S146" s="365"/>
      <c r="T146" s="365"/>
      <c r="U146" s="365"/>
      <c r="V146" s="307"/>
      <c r="W146" s="365"/>
      <c r="X146" s="365"/>
      <c r="Y146" s="365"/>
      <c r="Z146" s="365"/>
      <c r="AA146" s="307"/>
      <c r="AB146" s="307"/>
      <c r="AC146" s="365"/>
      <c r="AD146" s="40"/>
      <c r="AE146" s="527">
        <f t="shared" si="5"/>
        <v>600</v>
      </c>
      <c r="AF146" s="529"/>
      <c r="AG146" s="307" t="s">
        <v>954</v>
      </c>
      <c r="AH146" s="365"/>
      <c r="AI146" s="365"/>
      <c r="AJ146" s="307"/>
      <c r="AK146" s="55"/>
      <c r="AL146" s="10"/>
      <c r="AM146" s="10"/>
      <c r="AN146" s="10"/>
      <c r="AO146" s="283"/>
      <c r="AP146" s="41">
        <f t="shared" si="6"/>
        <v>20</v>
      </c>
      <c r="AQ146" s="23"/>
    </row>
    <row r="147" spans="1:43" ht="16.5" customHeight="1">
      <c r="A147" s="14">
        <v>73</v>
      </c>
      <c r="B147" s="14">
        <v>7126</v>
      </c>
      <c r="C147" s="63" t="s">
        <v>1352</v>
      </c>
      <c r="D147" s="28"/>
      <c r="E147" s="345"/>
      <c r="F147" s="345"/>
      <c r="G147" s="345"/>
      <c r="H147" s="346"/>
      <c r="I147" s="324"/>
      <c r="J147" s="157"/>
      <c r="K147" s="325"/>
      <c r="L147" s="365"/>
      <c r="M147" s="325"/>
      <c r="N147" s="325"/>
      <c r="O147" s="307"/>
      <c r="P147" s="307"/>
      <c r="Q147" s="307"/>
      <c r="R147" s="325"/>
      <c r="S147" s="365"/>
      <c r="T147" s="365"/>
      <c r="U147" s="365"/>
      <c r="V147" s="307"/>
      <c r="W147" s="365"/>
      <c r="X147" s="365"/>
      <c r="Y147" s="365"/>
      <c r="Z147" s="365"/>
      <c r="AA147" s="307"/>
      <c r="AB147" s="307"/>
      <c r="AC147" s="365"/>
      <c r="AD147" s="40"/>
      <c r="AE147" s="527">
        <f t="shared" si="5"/>
        <v>650</v>
      </c>
      <c r="AF147" s="529"/>
      <c r="AG147" s="307" t="s">
        <v>954</v>
      </c>
      <c r="AH147" s="365"/>
      <c r="AI147" s="365"/>
      <c r="AJ147" s="307"/>
      <c r="AK147" s="55"/>
      <c r="AL147" s="10"/>
      <c r="AM147" s="10"/>
      <c r="AN147" s="10"/>
      <c r="AO147" s="283"/>
      <c r="AP147" s="41">
        <f t="shared" si="6"/>
        <v>21</v>
      </c>
      <c r="AQ147" s="23"/>
    </row>
    <row r="148" spans="1:43" ht="16.5" customHeight="1">
      <c r="A148" s="14">
        <v>73</v>
      </c>
      <c r="B148" s="14">
        <v>7128</v>
      </c>
      <c r="C148" s="63" t="s">
        <v>1353</v>
      </c>
      <c r="D148" s="28"/>
      <c r="E148" s="345"/>
      <c r="F148" s="345"/>
      <c r="G148" s="345"/>
      <c r="H148" s="346"/>
      <c r="I148" s="324"/>
      <c r="J148" s="157"/>
      <c r="K148" s="325"/>
      <c r="L148" s="365"/>
      <c r="M148" s="325"/>
      <c r="N148" s="325"/>
      <c r="O148" s="307"/>
      <c r="P148" s="307"/>
      <c r="Q148" s="307"/>
      <c r="R148" s="325"/>
      <c r="S148" s="365"/>
      <c r="T148" s="365"/>
      <c r="U148" s="365"/>
      <c r="V148" s="307"/>
      <c r="W148" s="365"/>
      <c r="X148" s="365"/>
      <c r="Y148" s="365"/>
      <c r="Z148" s="365"/>
      <c r="AA148" s="307"/>
      <c r="AB148" s="307"/>
      <c r="AC148" s="365"/>
      <c r="AD148" s="40"/>
      <c r="AE148" s="527">
        <f t="shared" si="5"/>
        <v>700</v>
      </c>
      <c r="AF148" s="529"/>
      <c r="AG148" s="307" t="s">
        <v>954</v>
      </c>
      <c r="AH148" s="365"/>
      <c r="AI148" s="365"/>
      <c r="AJ148" s="307"/>
      <c r="AK148" s="55"/>
      <c r="AL148" s="10"/>
      <c r="AM148" s="10"/>
      <c r="AN148" s="10"/>
      <c r="AO148" s="283"/>
      <c r="AP148" s="41">
        <f t="shared" si="6"/>
        <v>23</v>
      </c>
      <c r="AQ148" s="23"/>
    </row>
    <row r="149" spans="1:43" ht="16.5" customHeight="1">
      <c r="A149" s="14">
        <v>73</v>
      </c>
      <c r="B149" s="14">
        <v>7130</v>
      </c>
      <c r="C149" s="63" t="s">
        <v>1354</v>
      </c>
      <c r="D149" s="28"/>
      <c r="E149" s="345"/>
      <c r="F149" s="345"/>
      <c r="G149" s="345"/>
      <c r="H149" s="346"/>
      <c r="I149" s="324"/>
      <c r="J149" s="157"/>
      <c r="K149" s="325"/>
      <c r="L149" s="365"/>
      <c r="M149" s="325"/>
      <c r="N149" s="325"/>
      <c r="O149" s="307"/>
      <c r="P149" s="307"/>
      <c r="Q149" s="307"/>
      <c r="R149" s="325"/>
      <c r="S149" s="365"/>
      <c r="T149" s="365"/>
      <c r="U149" s="365"/>
      <c r="V149" s="307"/>
      <c r="W149" s="365"/>
      <c r="X149" s="365"/>
      <c r="Y149" s="365"/>
      <c r="Z149" s="365"/>
      <c r="AA149" s="307"/>
      <c r="AB149" s="307"/>
      <c r="AC149" s="365"/>
      <c r="AD149" s="40"/>
      <c r="AE149" s="527">
        <f t="shared" si="5"/>
        <v>750</v>
      </c>
      <c r="AF149" s="529"/>
      <c r="AG149" s="307" t="s">
        <v>954</v>
      </c>
      <c r="AH149" s="365"/>
      <c r="AI149" s="365"/>
      <c r="AJ149" s="307"/>
      <c r="AK149" s="55"/>
      <c r="AL149" s="10"/>
      <c r="AM149" s="10"/>
      <c r="AN149" s="10"/>
      <c r="AO149" s="283"/>
      <c r="AP149" s="41">
        <f t="shared" si="6"/>
        <v>25</v>
      </c>
      <c r="AQ149" s="23"/>
    </row>
    <row r="150" spans="1:43" ht="16.5" customHeight="1">
      <c r="A150" s="14">
        <v>73</v>
      </c>
      <c r="B150" s="14">
        <v>7132</v>
      </c>
      <c r="C150" s="63" t="s">
        <v>1355</v>
      </c>
      <c r="D150" s="28"/>
      <c r="E150" s="345"/>
      <c r="F150" s="345"/>
      <c r="G150" s="345"/>
      <c r="H150" s="346"/>
      <c r="I150" s="324"/>
      <c r="J150" s="157"/>
      <c r="K150" s="325"/>
      <c r="L150" s="365"/>
      <c r="M150" s="325"/>
      <c r="N150" s="325"/>
      <c r="O150" s="307"/>
      <c r="P150" s="307"/>
      <c r="Q150" s="307"/>
      <c r="R150" s="325"/>
      <c r="S150" s="365"/>
      <c r="T150" s="365"/>
      <c r="U150" s="365"/>
      <c r="V150" s="307"/>
      <c r="W150" s="365"/>
      <c r="X150" s="365"/>
      <c r="Y150" s="365"/>
      <c r="Z150" s="365"/>
      <c r="AA150" s="307"/>
      <c r="AB150" s="307"/>
      <c r="AC150" s="365"/>
      <c r="AD150" s="40"/>
      <c r="AE150" s="527">
        <f t="shared" si="5"/>
        <v>800</v>
      </c>
      <c r="AF150" s="529"/>
      <c r="AG150" s="307" t="s">
        <v>954</v>
      </c>
      <c r="AH150" s="365"/>
      <c r="AI150" s="365"/>
      <c r="AJ150" s="307"/>
      <c r="AK150" s="55"/>
      <c r="AL150" s="10"/>
      <c r="AM150" s="10"/>
      <c r="AN150" s="10"/>
      <c r="AO150" s="283"/>
      <c r="AP150" s="41">
        <f t="shared" si="6"/>
        <v>26</v>
      </c>
      <c r="AQ150" s="23"/>
    </row>
    <row r="151" spans="1:43" ht="16.5" customHeight="1">
      <c r="A151" s="14">
        <v>73</v>
      </c>
      <c r="B151" s="14">
        <v>7134</v>
      </c>
      <c r="C151" s="63" t="s">
        <v>1356</v>
      </c>
      <c r="D151" s="28"/>
      <c r="E151" s="345"/>
      <c r="F151" s="345"/>
      <c r="G151" s="345"/>
      <c r="H151" s="346"/>
      <c r="I151" s="324"/>
      <c r="J151" s="157"/>
      <c r="K151" s="325"/>
      <c r="L151" s="365"/>
      <c r="M151" s="325"/>
      <c r="N151" s="325"/>
      <c r="O151" s="307"/>
      <c r="P151" s="307"/>
      <c r="Q151" s="307"/>
      <c r="R151" s="325"/>
      <c r="S151" s="365"/>
      <c r="T151" s="365"/>
      <c r="U151" s="365"/>
      <c r="V151" s="307"/>
      <c r="W151" s="365"/>
      <c r="X151" s="365"/>
      <c r="Y151" s="365"/>
      <c r="Z151" s="365"/>
      <c r="AA151" s="307"/>
      <c r="AB151" s="307"/>
      <c r="AC151" s="365"/>
      <c r="AD151" s="40"/>
      <c r="AE151" s="527">
        <f t="shared" si="5"/>
        <v>850</v>
      </c>
      <c r="AF151" s="529"/>
      <c r="AG151" s="307" t="s">
        <v>954</v>
      </c>
      <c r="AH151" s="365"/>
      <c r="AI151" s="365"/>
      <c r="AJ151" s="307"/>
      <c r="AK151" s="55"/>
      <c r="AL151" s="10"/>
      <c r="AM151" s="10"/>
      <c r="AN151" s="10"/>
      <c r="AO151" s="283"/>
      <c r="AP151" s="41">
        <f t="shared" si="6"/>
        <v>28</v>
      </c>
      <c r="AQ151" s="23"/>
    </row>
    <row r="152" spans="1:43" ht="16.5" customHeight="1">
      <c r="A152" s="14">
        <v>73</v>
      </c>
      <c r="B152" s="14">
        <v>7136</v>
      </c>
      <c r="C152" s="63" t="s">
        <v>1357</v>
      </c>
      <c r="D152" s="28"/>
      <c r="E152" s="345"/>
      <c r="F152" s="345"/>
      <c r="G152" s="345"/>
      <c r="H152" s="346"/>
      <c r="I152" s="324"/>
      <c r="J152" s="157"/>
      <c r="K152" s="325"/>
      <c r="L152" s="365"/>
      <c r="M152" s="325"/>
      <c r="N152" s="325"/>
      <c r="O152" s="307"/>
      <c r="P152" s="307"/>
      <c r="Q152" s="307"/>
      <c r="R152" s="325"/>
      <c r="S152" s="365"/>
      <c r="T152" s="365"/>
      <c r="U152" s="365"/>
      <c r="V152" s="307"/>
      <c r="W152" s="365"/>
      <c r="X152" s="365"/>
      <c r="Y152" s="365"/>
      <c r="Z152" s="365"/>
      <c r="AA152" s="307"/>
      <c r="AB152" s="307"/>
      <c r="AC152" s="365"/>
      <c r="AD152" s="40"/>
      <c r="AE152" s="527">
        <f t="shared" si="5"/>
        <v>900</v>
      </c>
      <c r="AF152" s="529"/>
      <c r="AG152" s="307" t="s">
        <v>954</v>
      </c>
      <c r="AH152" s="365"/>
      <c r="AI152" s="365"/>
      <c r="AJ152" s="307"/>
      <c r="AK152" s="55"/>
      <c r="AL152" s="10"/>
      <c r="AM152" s="10"/>
      <c r="AN152" s="10"/>
      <c r="AO152" s="283"/>
      <c r="AP152" s="41">
        <f t="shared" si="6"/>
        <v>30</v>
      </c>
      <c r="AQ152" s="23"/>
    </row>
    <row r="153" spans="1:43" ht="16.5" customHeight="1">
      <c r="A153" s="14">
        <v>73</v>
      </c>
      <c r="B153" s="14">
        <v>7138</v>
      </c>
      <c r="C153" s="63" t="s">
        <v>1358</v>
      </c>
      <c r="D153" s="28"/>
      <c r="E153" s="345"/>
      <c r="F153" s="345"/>
      <c r="G153" s="345"/>
      <c r="H153" s="346"/>
      <c r="I153" s="324"/>
      <c r="J153" s="157"/>
      <c r="K153" s="325"/>
      <c r="L153" s="365"/>
      <c r="M153" s="325"/>
      <c r="N153" s="325"/>
      <c r="O153" s="307"/>
      <c r="P153" s="307"/>
      <c r="Q153" s="307"/>
      <c r="R153" s="325"/>
      <c r="S153" s="365"/>
      <c r="T153" s="365"/>
      <c r="U153" s="365"/>
      <c r="V153" s="307"/>
      <c r="W153" s="365"/>
      <c r="X153" s="365"/>
      <c r="Y153" s="365"/>
      <c r="Z153" s="365"/>
      <c r="AA153" s="307"/>
      <c r="AB153" s="307"/>
      <c r="AC153" s="365"/>
      <c r="AD153" s="40"/>
      <c r="AE153" s="527">
        <f t="shared" si="5"/>
        <v>950</v>
      </c>
      <c r="AF153" s="529"/>
      <c r="AG153" s="307" t="s">
        <v>954</v>
      </c>
      <c r="AH153" s="365"/>
      <c r="AI153" s="365"/>
      <c r="AJ153" s="307"/>
      <c r="AK153" s="55"/>
      <c r="AL153" s="10"/>
      <c r="AM153" s="10"/>
      <c r="AN153" s="10"/>
      <c r="AO153" s="283"/>
      <c r="AP153" s="41">
        <f t="shared" si="6"/>
        <v>31</v>
      </c>
      <c r="AQ153" s="23"/>
    </row>
    <row r="154" spans="1:43" ht="16.5" customHeight="1">
      <c r="A154" s="14">
        <v>73</v>
      </c>
      <c r="B154" s="14">
        <v>7140</v>
      </c>
      <c r="C154" s="63" t="s">
        <v>1359</v>
      </c>
      <c r="D154" s="304"/>
      <c r="E154" s="347"/>
      <c r="F154" s="347"/>
      <c r="G154" s="347"/>
      <c r="H154" s="348"/>
      <c r="I154" s="324"/>
      <c r="J154" s="157"/>
      <c r="K154" s="325"/>
      <c r="L154" s="365"/>
      <c r="M154" s="325"/>
      <c r="N154" s="325"/>
      <c r="O154" s="307"/>
      <c r="P154" s="307"/>
      <c r="Q154" s="307"/>
      <c r="R154" s="325"/>
      <c r="S154" s="365"/>
      <c r="T154" s="365"/>
      <c r="U154" s="365"/>
      <c r="V154" s="307"/>
      <c r="W154" s="365"/>
      <c r="X154" s="365"/>
      <c r="Y154" s="365"/>
      <c r="Z154" s="365"/>
      <c r="AA154" s="307"/>
      <c r="AB154" s="307"/>
      <c r="AC154" s="365"/>
      <c r="AD154" s="40"/>
      <c r="AE154" s="527">
        <f t="shared" si="5"/>
        <v>1000</v>
      </c>
      <c r="AF154" s="529"/>
      <c r="AG154" s="307" t="s">
        <v>954</v>
      </c>
      <c r="AH154" s="365"/>
      <c r="AI154" s="365"/>
      <c r="AJ154" s="307"/>
      <c r="AK154" s="55"/>
      <c r="AL154" s="305"/>
      <c r="AM154" s="305"/>
      <c r="AN154" s="305"/>
      <c r="AO154" s="25"/>
      <c r="AP154" s="41">
        <f t="shared" si="6"/>
        <v>33</v>
      </c>
      <c r="AQ154" s="35"/>
    </row>
    <row r="155" spans="1:43" ht="16.5" customHeight="1">
      <c r="A155" s="205"/>
      <c r="B155" s="205"/>
      <c r="C155" s="262"/>
      <c r="D155" s="10"/>
      <c r="E155" s="345"/>
      <c r="F155" s="345"/>
      <c r="G155" s="345"/>
      <c r="H155" s="345"/>
      <c r="I155" s="345"/>
      <c r="J155" s="70"/>
      <c r="K155" s="345"/>
      <c r="L155" s="283"/>
      <c r="M155" s="345"/>
      <c r="N155" s="345"/>
      <c r="O155" s="10"/>
      <c r="P155" s="10"/>
      <c r="Q155" s="10"/>
      <c r="R155" s="345"/>
      <c r="S155" s="283"/>
      <c r="T155" s="283"/>
      <c r="U155" s="283"/>
      <c r="V155" s="10"/>
      <c r="W155" s="283"/>
      <c r="X155" s="283"/>
      <c r="Y155" s="283"/>
      <c r="Z155" s="283"/>
      <c r="AA155" s="10"/>
      <c r="AB155" s="10"/>
      <c r="AC155" s="283"/>
      <c r="AD155" s="11"/>
      <c r="AE155" s="380"/>
      <c r="AF155" s="13"/>
      <c r="AG155" s="10"/>
      <c r="AH155" s="283"/>
      <c r="AI155" s="283"/>
      <c r="AJ155" s="10"/>
      <c r="AK155" s="283"/>
      <c r="AL155" s="10"/>
      <c r="AM155" s="10"/>
      <c r="AN155" s="10"/>
      <c r="AO155" s="283"/>
      <c r="AP155" s="207"/>
      <c r="AQ155" s="70"/>
    </row>
    <row r="156" spans="1:43" ht="16.5" customHeight="1">
      <c r="A156" s="205"/>
      <c r="B156" s="205"/>
      <c r="C156" s="262"/>
      <c r="D156" s="10"/>
      <c r="E156" s="345"/>
      <c r="F156" s="345"/>
      <c r="G156" s="345"/>
      <c r="H156" s="345"/>
      <c r="I156" s="345"/>
      <c r="J156" s="70"/>
      <c r="K156" s="345"/>
      <c r="L156" s="283"/>
      <c r="M156" s="345"/>
      <c r="N156" s="345"/>
      <c r="O156" s="10"/>
      <c r="P156" s="10"/>
      <c r="Q156" s="10"/>
      <c r="R156" s="345"/>
      <c r="S156" s="283"/>
      <c r="T156" s="283"/>
      <c r="U156" s="283"/>
      <c r="V156" s="10"/>
      <c r="W156" s="283"/>
      <c r="X156" s="283"/>
      <c r="Y156" s="283"/>
      <c r="Z156" s="283"/>
      <c r="AA156" s="10"/>
      <c r="AB156" s="10"/>
      <c r="AC156" s="283"/>
      <c r="AD156" s="11"/>
      <c r="AE156" s="380"/>
      <c r="AF156" s="13"/>
      <c r="AG156" s="10"/>
      <c r="AH156" s="283"/>
      <c r="AI156" s="283"/>
      <c r="AJ156" s="10"/>
      <c r="AK156" s="283"/>
      <c r="AL156" s="10"/>
      <c r="AM156" s="10"/>
      <c r="AN156" s="10"/>
      <c r="AO156" s="283"/>
      <c r="AP156" s="207"/>
      <c r="AQ156" s="70"/>
    </row>
    <row r="157" spans="1:43" ht="16.5" customHeight="1">
      <c r="A157" s="3" t="s">
        <v>345</v>
      </c>
      <c r="B157" s="411"/>
      <c r="C157" s="107" t="s">
        <v>346</v>
      </c>
      <c r="D157" s="108"/>
      <c r="E157" s="2"/>
      <c r="F157" s="2"/>
      <c r="G157" s="2"/>
      <c r="H157" s="2"/>
      <c r="I157" s="2"/>
      <c r="J157" s="2"/>
      <c r="K157" s="2"/>
      <c r="L157" s="2"/>
      <c r="M157" s="2"/>
      <c r="N157" s="2"/>
      <c r="O157" s="2"/>
      <c r="P157" s="5"/>
      <c r="Q157" s="2"/>
      <c r="R157" s="2"/>
      <c r="S157" s="2"/>
      <c r="T157" s="5" t="s">
        <v>347</v>
      </c>
      <c r="U157" s="21"/>
      <c r="V157" s="21"/>
      <c r="W157" s="21"/>
      <c r="X157" s="21"/>
      <c r="Y157" s="21"/>
      <c r="Z157" s="21"/>
      <c r="AA157" s="21"/>
      <c r="AB157" s="21"/>
      <c r="AC157" s="21"/>
      <c r="AD157" s="21"/>
      <c r="AE157" s="21"/>
      <c r="AF157" s="21"/>
      <c r="AG157" s="21"/>
      <c r="AH157" s="21"/>
      <c r="AI157" s="21"/>
      <c r="AJ157" s="21"/>
      <c r="AK157" s="21"/>
      <c r="AL157" s="21"/>
      <c r="AM157" s="21"/>
      <c r="AN157" s="21"/>
      <c r="AO157" s="19"/>
      <c r="AP157" s="78" t="s">
        <v>526</v>
      </c>
      <c r="AQ157" s="78" t="s">
        <v>527</v>
      </c>
    </row>
    <row r="158" spans="1:43" ht="16.5" customHeight="1">
      <c r="A158" s="7" t="s">
        <v>348</v>
      </c>
      <c r="B158" s="8" t="s">
        <v>349</v>
      </c>
      <c r="C158" s="412"/>
      <c r="D158" s="413"/>
      <c r="E158" s="305"/>
      <c r="F158" s="305"/>
      <c r="G158" s="305"/>
      <c r="H158" s="305"/>
      <c r="I158" s="305"/>
      <c r="J158" s="305"/>
      <c r="K158" s="305"/>
      <c r="L158" s="305"/>
      <c r="M158" s="305"/>
      <c r="N158" s="305"/>
      <c r="O158" s="305"/>
      <c r="P158" s="305"/>
      <c r="Q158" s="305"/>
      <c r="R158" s="305"/>
      <c r="S158" s="305"/>
      <c r="T158" s="25"/>
      <c r="U158" s="25"/>
      <c r="V158" s="25"/>
      <c r="W158" s="25"/>
      <c r="X158" s="25"/>
      <c r="Y158" s="25"/>
      <c r="Z158" s="25"/>
      <c r="AA158" s="25"/>
      <c r="AB158" s="25"/>
      <c r="AC158" s="25"/>
      <c r="AD158" s="25"/>
      <c r="AE158" s="25"/>
      <c r="AF158" s="25"/>
      <c r="AG158" s="25"/>
      <c r="AH158" s="25"/>
      <c r="AI158" s="25"/>
      <c r="AJ158" s="25"/>
      <c r="AK158" s="25"/>
      <c r="AL158" s="25"/>
      <c r="AM158" s="25"/>
      <c r="AN158" s="25"/>
      <c r="AO158" s="26"/>
      <c r="AP158" s="79" t="s">
        <v>1248</v>
      </c>
      <c r="AQ158" s="79" t="s">
        <v>1249</v>
      </c>
    </row>
    <row r="159" spans="1:43" ht="16.5" customHeight="1">
      <c r="A159" s="14">
        <v>73</v>
      </c>
      <c r="B159" s="15">
        <v>8012</v>
      </c>
      <c r="C159" s="80" t="s">
        <v>2281</v>
      </c>
      <c r="D159" s="521" t="s">
        <v>605</v>
      </c>
      <c r="E159" s="509"/>
      <c r="F159" s="509"/>
      <c r="G159" s="509"/>
      <c r="H159" s="510"/>
      <c r="I159" s="43" t="s">
        <v>1335</v>
      </c>
      <c r="J159" s="21"/>
      <c r="K159" s="21"/>
      <c r="L159" s="2"/>
      <c r="M159" s="89"/>
      <c r="N159" s="43"/>
      <c r="O159" s="21"/>
      <c r="P159" s="89"/>
      <c r="Q159" s="20"/>
      <c r="R159" s="2"/>
      <c r="S159" s="2"/>
      <c r="T159" s="2"/>
      <c r="U159" s="2"/>
      <c r="V159" s="21"/>
      <c r="W159" s="2"/>
      <c r="X159" s="2"/>
      <c r="Y159" s="89"/>
      <c r="Z159" s="2"/>
      <c r="AA159" s="2"/>
      <c r="AB159" s="2"/>
      <c r="AC159" s="2"/>
      <c r="AD159" s="2"/>
      <c r="AE159" s="2"/>
      <c r="AF159" s="2"/>
      <c r="AG159" s="2"/>
      <c r="AH159" s="2"/>
      <c r="AI159" s="2"/>
      <c r="AJ159" s="2"/>
      <c r="AK159" s="19"/>
      <c r="AL159" s="246"/>
      <c r="AM159" s="21"/>
      <c r="AN159" s="244"/>
      <c r="AO159" s="84"/>
      <c r="AP159" s="41">
        <f>ROUND(ROUND(J160*$O$166,0)/$AM$122,0)</f>
        <v>265</v>
      </c>
      <c r="AQ159" s="29" t="s">
        <v>1333</v>
      </c>
    </row>
    <row r="160" spans="1:43" ht="16.5" customHeight="1">
      <c r="A160" s="14">
        <v>73</v>
      </c>
      <c r="B160" s="15">
        <v>8014</v>
      </c>
      <c r="C160" s="80" t="s">
        <v>2282</v>
      </c>
      <c r="D160" s="522"/>
      <c r="E160" s="511"/>
      <c r="F160" s="511"/>
      <c r="G160" s="511"/>
      <c r="H160" s="512"/>
      <c r="I160" s="57"/>
      <c r="J160" s="537">
        <f>N7</f>
        <v>11505</v>
      </c>
      <c r="K160" s="537"/>
      <c r="L160" s="10" t="s">
        <v>1249</v>
      </c>
      <c r="M160" s="284"/>
      <c r="N160" s="57"/>
      <c r="O160" s="283"/>
      <c r="P160" s="284"/>
      <c r="Q160" s="28"/>
      <c r="R160" s="420"/>
      <c r="S160" s="420"/>
      <c r="T160" s="420"/>
      <c r="U160" s="10"/>
      <c r="V160" s="283"/>
      <c r="W160" s="10"/>
      <c r="X160" s="10"/>
      <c r="Y160" s="284"/>
      <c r="Z160" s="365" t="s">
        <v>1488</v>
      </c>
      <c r="AA160" s="365"/>
      <c r="AB160" s="365"/>
      <c r="AC160" s="365"/>
      <c r="AD160" s="365"/>
      <c r="AE160" s="365"/>
      <c r="AF160" s="365"/>
      <c r="AG160" s="365"/>
      <c r="AH160" s="365"/>
      <c r="AI160" s="365" t="s">
        <v>568</v>
      </c>
      <c r="AJ160" s="530">
        <f>$AL$7</f>
        <v>0.7</v>
      </c>
      <c r="AK160" s="586"/>
      <c r="AL160" s="535" t="s">
        <v>1492</v>
      </c>
      <c r="AM160" s="535"/>
      <c r="AN160" s="535"/>
      <c r="AO160" s="536"/>
      <c r="AP160" s="41">
        <f>ROUND(ROUND(ROUND(J160*$O$166,0)*AJ160,0)/$AM$122,0)</f>
        <v>185</v>
      </c>
      <c r="AQ160" s="53"/>
    </row>
    <row r="161" spans="1:43" ht="16.5" customHeight="1">
      <c r="A161" s="14">
        <v>73</v>
      </c>
      <c r="B161" s="15">
        <v>8016</v>
      </c>
      <c r="C161" s="80" t="s">
        <v>273</v>
      </c>
      <c r="D161" s="350"/>
      <c r="E161" s="345"/>
      <c r="F161" s="345"/>
      <c r="G161" s="345"/>
      <c r="H161" s="346"/>
      <c r="I161" s="57"/>
      <c r="J161" s="283"/>
      <c r="K161" s="308"/>
      <c r="L161" s="345"/>
      <c r="M161" s="346"/>
      <c r="N161" s="28"/>
      <c r="O161" s="10"/>
      <c r="P161" s="24"/>
      <c r="Q161" s="576" t="s">
        <v>332</v>
      </c>
      <c r="R161" s="577"/>
      <c r="S161" s="577"/>
      <c r="T161" s="577"/>
      <c r="U161" s="577"/>
      <c r="V161" s="577"/>
      <c r="W161" s="84"/>
      <c r="X161" s="2"/>
      <c r="Y161" s="89"/>
      <c r="Z161" s="365"/>
      <c r="AA161" s="365"/>
      <c r="AB161" s="365"/>
      <c r="AC161" s="365"/>
      <c r="AD161" s="365"/>
      <c r="AE161" s="365"/>
      <c r="AF161" s="365"/>
      <c r="AG161" s="365"/>
      <c r="AH161" s="365"/>
      <c r="AI161" s="365"/>
      <c r="AJ161" s="365"/>
      <c r="AK161" s="55"/>
      <c r="AL161" s="535"/>
      <c r="AM161" s="535"/>
      <c r="AN161" s="535"/>
      <c r="AO161" s="536"/>
      <c r="AP161" s="41">
        <f>ROUND(ROUND(ROUND(J160*$O$166,0)*X162,0)/$AM$122,0)</f>
        <v>238</v>
      </c>
      <c r="AQ161" s="53"/>
    </row>
    <row r="162" spans="1:43" ht="16.5" customHeight="1">
      <c r="A162" s="14">
        <v>73</v>
      </c>
      <c r="B162" s="15">
        <v>8018</v>
      </c>
      <c r="C162" s="80" t="s">
        <v>274</v>
      </c>
      <c r="D162" s="350"/>
      <c r="E162" s="345"/>
      <c r="F162" s="345"/>
      <c r="G162" s="345"/>
      <c r="H162" s="346"/>
      <c r="I162" s="44"/>
      <c r="J162" s="25"/>
      <c r="K162" s="311"/>
      <c r="L162" s="347"/>
      <c r="M162" s="348"/>
      <c r="N162" s="589"/>
      <c r="O162" s="537"/>
      <c r="P162" s="24"/>
      <c r="Q162" s="578"/>
      <c r="R162" s="579"/>
      <c r="S162" s="579"/>
      <c r="T162" s="579"/>
      <c r="U162" s="579"/>
      <c r="V162" s="579"/>
      <c r="W162" s="25" t="s">
        <v>604</v>
      </c>
      <c r="X162" s="574">
        <f>$Z$9</f>
        <v>0.9</v>
      </c>
      <c r="Y162" s="575"/>
      <c r="Z162" s="365" t="s">
        <v>1488</v>
      </c>
      <c r="AA162" s="365"/>
      <c r="AB162" s="365"/>
      <c r="AC162" s="365"/>
      <c r="AD162" s="365"/>
      <c r="AE162" s="365"/>
      <c r="AF162" s="365"/>
      <c r="AG162" s="365"/>
      <c r="AH162" s="365"/>
      <c r="AI162" s="365" t="s">
        <v>568</v>
      </c>
      <c r="AJ162" s="530">
        <f>$AL$7</f>
        <v>0.7</v>
      </c>
      <c r="AK162" s="586"/>
      <c r="AL162" s="535"/>
      <c r="AM162" s="535"/>
      <c r="AN162" s="535"/>
      <c r="AO162" s="536"/>
      <c r="AP162" s="41">
        <f>ROUND(ROUND(ROUND(ROUND(J160*$O$166,0)*X162,0)*AJ162,0)/$AM$122,0)</f>
        <v>167</v>
      </c>
      <c r="AQ162" s="53"/>
    </row>
    <row r="163" spans="1:43" ht="16.5" customHeight="1">
      <c r="A163" s="14">
        <v>73</v>
      </c>
      <c r="B163" s="15">
        <v>8022</v>
      </c>
      <c r="C163" s="80" t="s">
        <v>2283</v>
      </c>
      <c r="D163" s="303"/>
      <c r="E163" s="405"/>
      <c r="F163" s="405"/>
      <c r="G163" s="405"/>
      <c r="H163" s="406"/>
      <c r="I163" s="43" t="s">
        <v>1336</v>
      </c>
      <c r="J163" s="21"/>
      <c r="K163" s="21"/>
      <c r="L163" s="5"/>
      <c r="M163" s="89"/>
      <c r="N163" s="580" t="s">
        <v>488</v>
      </c>
      <c r="O163" s="581"/>
      <c r="P163" s="582"/>
      <c r="Q163" s="263"/>
      <c r="R163" s="2"/>
      <c r="S163" s="2"/>
      <c r="T163" s="2"/>
      <c r="U163" s="2"/>
      <c r="V163" s="21"/>
      <c r="W163" s="2"/>
      <c r="X163" s="5"/>
      <c r="Y163" s="253"/>
      <c r="Z163" s="445"/>
      <c r="AA163" s="445"/>
      <c r="AB163" s="445"/>
      <c r="AC163" s="445"/>
      <c r="AD163" s="445"/>
      <c r="AE163" s="445"/>
      <c r="AF163" s="445"/>
      <c r="AG163" s="445"/>
      <c r="AH163" s="445"/>
      <c r="AI163" s="445"/>
      <c r="AJ163" s="449"/>
      <c r="AK163" s="450"/>
      <c r="AL163" s="283" t="s">
        <v>442</v>
      </c>
      <c r="AM163" s="538">
        <v>30.4</v>
      </c>
      <c r="AN163" s="588"/>
      <c r="AO163" s="379" t="s">
        <v>2049</v>
      </c>
      <c r="AP163" s="41">
        <f>ROUND(ROUND(J164*$O$166,0)/$AM$122,0)</f>
        <v>378</v>
      </c>
      <c r="AQ163" s="53"/>
    </row>
    <row r="164" spans="1:43" ht="16.5" customHeight="1">
      <c r="A164" s="14">
        <v>73</v>
      </c>
      <c r="B164" s="15">
        <v>8024</v>
      </c>
      <c r="C164" s="80" t="s">
        <v>2284</v>
      </c>
      <c r="D164" s="303"/>
      <c r="E164" s="405"/>
      <c r="F164" s="405"/>
      <c r="G164" s="405"/>
      <c r="H164" s="406"/>
      <c r="I164" s="57"/>
      <c r="J164" s="537">
        <f>N11</f>
        <v>16432</v>
      </c>
      <c r="K164" s="537"/>
      <c r="L164" s="10" t="s">
        <v>1249</v>
      </c>
      <c r="M164" s="284"/>
      <c r="N164" s="580"/>
      <c r="O164" s="581"/>
      <c r="P164" s="582"/>
      <c r="Q164" s="357"/>
      <c r="R164" s="420"/>
      <c r="S164" s="420"/>
      <c r="T164" s="420"/>
      <c r="U164" s="10"/>
      <c r="V164" s="283"/>
      <c r="W164" s="10"/>
      <c r="X164" s="12"/>
      <c r="Y164" s="358"/>
      <c r="Z164" s="365" t="s">
        <v>1488</v>
      </c>
      <c r="AA164" s="365"/>
      <c r="AB164" s="365"/>
      <c r="AC164" s="365"/>
      <c r="AD164" s="365"/>
      <c r="AE164" s="365"/>
      <c r="AF164" s="365"/>
      <c r="AG164" s="365"/>
      <c r="AH164" s="365"/>
      <c r="AI164" s="365" t="s">
        <v>568</v>
      </c>
      <c r="AJ164" s="530">
        <f>$AL$7</f>
        <v>0.7</v>
      </c>
      <c r="AK164" s="530"/>
      <c r="AL164" s="179"/>
      <c r="AM164" s="451"/>
      <c r="AN164" s="451"/>
      <c r="AO164" s="451"/>
      <c r="AP164" s="41">
        <f>ROUND(ROUND(ROUND(J164*$O$166,0)*AJ164,0)/$AM$122,0)</f>
        <v>265</v>
      </c>
      <c r="AQ164" s="53"/>
    </row>
    <row r="165" spans="1:43" ht="16.5" customHeight="1">
      <c r="A165" s="14">
        <v>73</v>
      </c>
      <c r="B165" s="15">
        <v>8026</v>
      </c>
      <c r="C165" s="80" t="s">
        <v>275</v>
      </c>
      <c r="D165" s="303"/>
      <c r="E165" s="405"/>
      <c r="F165" s="405"/>
      <c r="G165" s="405"/>
      <c r="H165" s="406"/>
      <c r="I165" s="57"/>
      <c r="J165" s="283"/>
      <c r="K165" s="283"/>
      <c r="L165" s="12"/>
      <c r="M165" s="284"/>
      <c r="N165" s="580"/>
      <c r="O165" s="581"/>
      <c r="P165" s="582"/>
      <c r="Q165" s="576" t="s">
        <v>332</v>
      </c>
      <c r="R165" s="577"/>
      <c r="S165" s="577"/>
      <c r="T165" s="577"/>
      <c r="U165" s="577"/>
      <c r="V165" s="577"/>
      <c r="W165" s="84"/>
      <c r="X165" s="2"/>
      <c r="Y165" s="89"/>
      <c r="Z165" s="365"/>
      <c r="AA165" s="365"/>
      <c r="AB165" s="365"/>
      <c r="AC165" s="365"/>
      <c r="AD165" s="365"/>
      <c r="AE165" s="365"/>
      <c r="AF165" s="365"/>
      <c r="AG165" s="365"/>
      <c r="AH165" s="365"/>
      <c r="AI165" s="365"/>
      <c r="AJ165" s="365"/>
      <c r="AK165" s="365"/>
      <c r="AL165" s="149"/>
      <c r="AM165" s="308"/>
      <c r="AN165" s="308"/>
      <c r="AO165" s="90"/>
      <c r="AP165" s="41">
        <f>ROUND(ROUND(ROUND(J164*$O$166,0)*X166,0)/$AM$122,0)</f>
        <v>341</v>
      </c>
      <c r="AQ165" s="53"/>
    </row>
    <row r="166" spans="1:43" ht="16.5" customHeight="1">
      <c r="A166" s="14">
        <v>73</v>
      </c>
      <c r="B166" s="15">
        <v>8028</v>
      </c>
      <c r="C166" s="80" t="s">
        <v>276</v>
      </c>
      <c r="D166" s="303"/>
      <c r="E166" s="405"/>
      <c r="F166" s="405"/>
      <c r="G166" s="405"/>
      <c r="H166" s="406"/>
      <c r="I166" s="44"/>
      <c r="J166" s="25"/>
      <c r="K166" s="25"/>
      <c r="L166" s="33"/>
      <c r="M166" s="54"/>
      <c r="N166" s="127" t="s">
        <v>568</v>
      </c>
      <c r="O166" s="583">
        <f>R70</f>
        <v>0.7</v>
      </c>
      <c r="P166" s="584"/>
      <c r="Q166" s="578"/>
      <c r="R166" s="579"/>
      <c r="S166" s="579"/>
      <c r="T166" s="579"/>
      <c r="U166" s="579"/>
      <c r="V166" s="579"/>
      <c r="W166" s="25" t="s">
        <v>568</v>
      </c>
      <c r="X166" s="574">
        <f>$Z$9</f>
        <v>0.9</v>
      </c>
      <c r="Y166" s="575"/>
      <c r="Z166" s="365" t="s">
        <v>1488</v>
      </c>
      <c r="AA166" s="365"/>
      <c r="AB166" s="365"/>
      <c r="AC166" s="365"/>
      <c r="AD166" s="365"/>
      <c r="AE166" s="365"/>
      <c r="AF166" s="365"/>
      <c r="AG166" s="365"/>
      <c r="AH166" s="365"/>
      <c r="AI166" s="365" t="s">
        <v>568</v>
      </c>
      <c r="AJ166" s="530">
        <f>$AL$7</f>
        <v>0.7</v>
      </c>
      <c r="AK166" s="586"/>
      <c r="AL166" s="149"/>
      <c r="AM166" s="308"/>
      <c r="AN166" s="308"/>
      <c r="AO166" s="90"/>
      <c r="AP166" s="41">
        <f>ROUND(ROUND(ROUND(ROUND(J164*$O$166,0)*X166,0)*AJ166,0)/$AM$122,0)</f>
        <v>238</v>
      </c>
      <c r="AQ166" s="53"/>
    </row>
    <row r="167" spans="1:43" ht="16.5" customHeight="1">
      <c r="A167" s="14">
        <v>73</v>
      </c>
      <c r="B167" s="15">
        <v>8032</v>
      </c>
      <c r="C167" s="80" t="s">
        <v>2285</v>
      </c>
      <c r="D167" s="404"/>
      <c r="E167" s="405"/>
      <c r="F167" s="405"/>
      <c r="G167" s="405"/>
      <c r="H167" s="406"/>
      <c r="I167" s="43" t="s">
        <v>1337</v>
      </c>
      <c r="J167" s="21"/>
      <c r="K167" s="21"/>
      <c r="L167" s="5"/>
      <c r="M167" s="89"/>
      <c r="N167" s="28"/>
      <c r="O167" s="10"/>
      <c r="P167" s="24"/>
      <c r="Q167" s="438"/>
      <c r="R167" s="2"/>
      <c r="S167" s="2"/>
      <c r="T167" s="2"/>
      <c r="U167" s="2"/>
      <c r="V167" s="21"/>
      <c r="W167" s="2"/>
      <c r="X167" s="5"/>
      <c r="Y167" s="452"/>
      <c r="Z167" s="445"/>
      <c r="AA167" s="445"/>
      <c r="AB167" s="445"/>
      <c r="AC167" s="445"/>
      <c r="AD167" s="445"/>
      <c r="AE167" s="445"/>
      <c r="AF167" s="445"/>
      <c r="AG167" s="445"/>
      <c r="AH167" s="445"/>
      <c r="AI167" s="445"/>
      <c r="AJ167" s="445"/>
      <c r="AK167" s="445"/>
      <c r="AL167" s="453"/>
      <c r="AM167" s="451"/>
      <c r="AN167" s="451"/>
      <c r="AO167" s="451"/>
      <c r="AP167" s="41">
        <f>ROUND(ROUND(J168*$O$166,0)/$AM$122,0)</f>
        <v>540</v>
      </c>
      <c r="AQ167" s="53"/>
    </row>
    <row r="168" spans="1:43" ht="16.5" customHeight="1">
      <c r="A168" s="14">
        <v>73</v>
      </c>
      <c r="B168" s="15">
        <v>8034</v>
      </c>
      <c r="C168" s="80" t="s">
        <v>2286</v>
      </c>
      <c r="D168" s="404"/>
      <c r="E168" s="405"/>
      <c r="F168" s="405"/>
      <c r="G168" s="405"/>
      <c r="H168" s="406"/>
      <c r="I168" s="57"/>
      <c r="J168" s="537">
        <f>N15</f>
        <v>23439</v>
      </c>
      <c r="K168" s="537"/>
      <c r="L168" s="10" t="s">
        <v>1249</v>
      </c>
      <c r="M168" s="284"/>
      <c r="N168" s="422"/>
      <c r="O168" s="420"/>
      <c r="P168" s="421"/>
      <c r="Q168" s="419"/>
      <c r="R168" s="420"/>
      <c r="S168" s="420"/>
      <c r="T168" s="420"/>
      <c r="U168" s="10"/>
      <c r="V168" s="283"/>
      <c r="W168" s="10"/>
      <c r="X168" s="12"/>
      <c r="Y168" s="424"/>
      <c r="Z168" s="365" t="s">
        <v>1488</v>
      </c>
      <c r="AA168" s="365"/>
      <c r="AB168" s="365"/>
      <c r="AC168" s="365"/>
      <c r="AD168" s="365"/>
      <c r="AE168" s="365"/>
      <c r="AF168" s="365"/>
      <c r="AG168" s="365"/>
      <c r="AH168" s="365"/>
      <c r="AI168" s="365" t="s">
        <v>568</v>
      </c>
      <c r="AJ168" s="530">
        <f>$AL$7</f>
        <v>0.7</v>
      </c>
      <c r="AK168" s="530"/>
      <c r="AL168" s="453"/>
      <c r="AM168" s="451"/>
      <c r="AN168" s="451"/>
      <c r="AO168" s="451"/>
      <c r="AP168" s="41">
        <f>ROUND(ROUND(ROUND(J168*$O$166,0)*AJ168,0)/$AM$122,0)</f>
        <v>378</v>
      </c>
      <c r="AQ168" s="53"/>
    </row>
    <row r="169" spans="1:43" ht="16.5" customHeight="1">
      <c r="A169" s="14">
        <v>73</v>
      </c>
      <c r="B169" s="15">
        <v>8036</v>
      </c>
      <c r="C169" s="80" t="s">
        <v>277</v>
      </c>
      <c r="D169" s="404"/>
      <c r="E169" s="405"/>
      <c r="F169" s="405"/>
      <c r="G169" s="405"/>
      <c r="H169" s="406"/>
      <c r="I169" s="57"/>
      <c r="J169" s="283"/>
      <c r="K169" s="283"/>
      <c r="L169" s="12"/>
      <c r="M169" s="284"/>
      <c r="N169" s="422"/>
      <c r="O169" s="420"/>
      <c r="P169" s="421"/>
      <c r="Q169" s="576" t="s">
        <v>332</v>
      </c>
      <c r="R169" s="577"/>
      <c r="S169" s="577"/>
      <c r="T169" s="577"/>
      <c r="U169" s="577"/>
      <c r="V169" s="577"/>
      <c r="W169" s="84"/>
      <c r="X169" s="2"/>
      <c r="Y169" s="89"/>
      <c r="Z169" s="365"/>
      <c r="AA169" s="365"/>
      <c r="AB169" s="365"/>
      <c r="AC169" s="365"/>
      <c r="AD169" s="365"/>
      <c r="AE169" s="365"/>
      <c r="AF169" s="365"/>
      <c r="AG169" s="365"/>
      <c r="AH169" s="365"/>
      <c r="AI169" s="365"/>
      <c r="AJ169" s="365"/>
      <c r="AK169" s="365"/>
      <c r="AL169" s="149"/>
      <c r="AM169" s="308"/>
      <c r="AN169" s="308"/>
      <c r="AO169" s="90"/>
      <c r="AP169" s="41">
        <f>ROUND(ROUND(ROUND(J168*$O$166,0)*X170,0)/$AM$122,0)</f>
        <v>486</v>
      </c>
      <c r="AQ169" s="53"/>
    </row>
    <row r="170" spans="1:43" ht="16.5" customHeight="1">
      <c r="A170" s="14">
        <v>73</v>
      </c>
      <c r="B170" s="15">
        <v>8038</v>
      </c>
      <c r="C170" s="80" t="s">
        <v>1475</v>
      </c>
      <c r="D170" s="404"/>
      <c r="E170" s="405"/>
      <c r="F170" s="405"/>
      <c r="G170" s="405"/>
      <c r="H170" s="406"/>
      <c r="I170" s="44"/>
      <c r="J170" s="25"/>
      <c r="K170" s="25"/>
      <c r="L170" s="33"/>
      <c r="M170" s="54"/>
      <c r="N170" s="422"/>
      <c r="O170" s="420"/>
      <c r="P170" s="421"/>
      <c r="Q170" s="578"/>
      <c r="R170" s="579"/>
      <c r="S170" s="579"/>
      <c r="T170" s="579"/>
      <c r="U170" s="579"/>
      <c r="V170" s="579"/>
      <c r="W170" s="25" t="s">
        <v>568</v>
      </c>
      <c r="X170" s="574">
        <f>$Z$9</f>
        <v>0.9</v>
      </c>
      <c r="Y170" s="575"/>
      <c r="Z170" s="365" t="s">
        <v>1488</v>
      </c>
      <c r="AA170" s="365"/>
      <c r="AB170" s="365"/>
      <c r="AC170" s="365"/>
      <c r="AD170" s="365"/>
      <c r="AE170" s="365"/>
      <c r="AF170" s="365"/>
      <c r="AG170" s="365"/>
      <c r="AH170" s="365"/>
      <c r="AI170" s="365" t="s">
        <v>568</v>
      </c>
      <c r="AJ170" s="530">
        <f>$AL$7</f>
        <v>0.7</v>
      </c>
      <c r="AK170" s="586"/>
      <c r="AL170" s="149"/>
      <c r="AM170" s="308"/>
      <c r="AN170" s="308"/>
      <c r="AO170" s="90"/>
      <c r="AP170" s="41">
        <f>ROUND(ROUND(ROUND(ROUND(J168*$O$166,0)*X170,0)*AJ170,0)/$AM$122,0)</f>
        <v>340</v>
      </c>
      <c r="AQ170" s="53"/>
    </row>
    <row r="171" spans="1:43" ht="16.5" customHeight="1">
      <c r="A171" s="14">
        <v>73</v>
      </c>
      <c r="B171" s="15">
        <v>8042</v>
      </c>
      <c r="C171" s="80" t="s">
        <v>2287</v>
      </c>
      <c r="D171" s="86"/>
      <c r="E171" s="87"/>
      <c r="F171" s="432"/>
      <c r="G171" s="283"/>
      <c r="H171" s="284"/>
      <c r="I171" s="43" t="s">
        <v>1338</v>
      </c>
      <c r="J171" s="21"/>
      <c r="K171" s="21"/>
      <c r="L171" s="5"/>
      <c r="M171" s="89"/>
      <c r="N171" s="419"/>
      <c r="O171" s="420"/>
      <c r="P171" s="421"/>
      <c r="Q171" s="20"/>
      <c r="R171" s="2"/>
      <c r="S171" s="2"/>
      <c r="T171" s="2"/>
      <c r="U171" s="2"/>
      <c r="V171" s="21"/>
      <c r="W171" s="2"/>
      <c r="X171" s="5"/>
      <c r="Y171" s="19"/>
      <c r="Z171" s="10"/>
      <c r="AA171" s="10"/>
      <c r="AB171" s="10"/>
      <c r="AC171" s="10"/>
      <c r="AD171" s="10"/>
      <c r="AE171" s="10"/>
      <c r="AF171" s="10"/>
      <c r="AG171" s="10"/>
      <c r="AH171" s="10"/>
      <c r="AI171" s="10"/>
      <c r="AJ171" s="10"/>
      <c r="AK171" s="10"/>
      <c r="AL171" s="57"/>
      <c r="AM171" s="10"/>
      <c r="AN171" s="10"/>
      <c r="AO171" s="10"/>
      <c r="AP171" s="41">
        <f>ROUND(ROUND(J172*$O$166,0)/$AM$122,0)</f>
        <v>593</v>
      </c>
      <c r="AQ171" s="53"/>
    </row>
    <row r="172" spans="1:43" ht="16.5" customHeight="1">
      <c r="A172" s="14">
        <v>73</v>
      </c>
      <c r="B172" s="15">
        <v>8044</v>
      </c>
      <c r="C172" s="80" t="s">
        <v>2288</v>
      </c>
      <c r="D172" s="86"/>
      <c r="E172" s="87"/>
      <c r="F172" s="432"/>
      <c r="G172" s="283"/>
      <c r="H172" s="284"/>
      <c r="I172" s="57"/>
      <c r="J172" s="537">
        <f>N19</f>
        <v>25765</v>
      </c>
      <c r="K172" s="537"/>
      <c r="L172" s="10" t="s">
        <v>1249</v>
      </c>
      <c r="M172" s="284"/>
      <c r="N172" s="127"/>
      <c r="O172" s="377"/>
      <c r="P172" s="378"/>
      <c r="Q172" s="28"/>
      <c r="R172" s="420"/>
      <c r="S172" s="420"/>
      <c r="T172" s="420"/>
      <c r="U172" s="10"/>
      <c r="V172" s="283"/>
      <c r="W172" s="10"/>
      <c r="X172" s="12"/>
      <c r="Y172" s="24"/>
      <c r="Z172" s="365" t="s">
        <v>1488</v>
      </c>
      <c r="AA172" s="365"/>
      <c r="AB172" s="365"/>
      <c r="AC172" s="365"/>
      <c r="AD172" s="365"/>
      <c r="AE172" s="365"/>
      <c r="AF172" s="365"/>
      <c r="AG172" s="365"/>
      <c r="AH172" s="365"/>
      <c r="AI172" s="365" t="s">
        <v>568</v>
      </c>
      <c r="AJ172" s="530">
        <f>$AL$7</f>
        <v>0.7</v>
      </c>
      <c r="AK172" s="530"/>
      <c r="AL172" s="57"/>
      <c r="AM172" s="10"/>
      <c r="AN172" s="10"/>
      <c r="AO172" s="10"/>
      <c r="AP172" s="41">
        <f>ROUND(ROUND(ROUND(J172*$O$166,0)*AJ172,0)/$AM$122,0)</f>
        <v>415</v>
      </c>
      <c r="AQ172" s="53"/>
    </row>
    <row r="173" spans="1:43" ht="16.5" customHeight="1">
      <c r="A173" s="14">
        <v>73</v>
      </c>
      <c r="B173" s="15">
        <v>8046</v>
      </c>
      <c r="C173" s="80" t="s">
        <v>1476</v>
      </c>
      <c r="D173" s="86"/>
      <c r="E173" s="87"/>
      <c r="F173" s="432"/>
      <c r="G173" s="283"/>
      <c r="H173" s="284"/>
      <c r="I173" s="57"/>
      <c r="J173" s="283"/>
      <c r="K173" s="283"/>
      <c r="L173" s="12"/>
      <c r="M173" s="284"/>
      <c r="N173" s="422"/>
      <c r="O173" s="420"/>
      <c r="P173" s="421"/>
      <c r="Q173" s="576" t="s">
        <v>332</v>
      </c>
      <c r="R173" s="577"/>
      <c r="S173" s="577"/>
      <c r="T173" s="577"/>
      <c r="U173" s="577"/>
      <c r="V173" s="577"/>
      <c r="W173" s="84"/>
      <c r="X173" s="2"/>
      <c r="Y173" s="89"/>
      <c r="Z173" s="365"/>
      <c r="AA173" s="365"/>
      <c r="AB173" s="365"/>
      <c r="AC173" s="365"/>
      <c r="AD173" s="365"/>
      <c r="AE173" s="365"/>
      <c r="AF173" s="365"/>
      <c r="AG173" s="365"/>
      <c r="AH173" s="365"/>
      <c r="AI173" s="365"/>
      <c r="AJ173" s="365"/>
      <c r="AK173" s="365"/>
      <c r="AL173" s="149"/>
      <c r="AM173" s="308"/>
      <c r="AN173" s="308"/>
      <c r="AO173" s="90"/>
      <c r="AP173" s="41">
        <f>ROUND(ROUND(ROUND(J172*$O$166,0)*X174,0)/$AM$122,0)</f>
        <v>534</v>
      </c>
      <c r="AQ173" s="53"/>
    </row>
    <row r="174" spans="1:43" ht="16.5" customHeight="1">
      <c r="A174" s="14">
        <v>73</v>
      </c>
      <c r="B174" s="15">
        <v>8048</v>
      </c>
      <c r="C174" s="80" t="s">
        <v>1477</v>
      </c>
      <c r="D174" s="86"/>
      <c r="E174" s="87"/>
      <c r="F174" s="432"/>
      <c r="G174" s="283"/>
      <c r="H174" s="284"/>
      <c r="I174" s="44"/>
      <c r="J174" s="25"/>
      <c r="K174" s="25"/>
      <c r="L174" s="33"/>
      <c r="M174" s="54"/>
      <c r="N174" s="422"/>
      <c r="O174" s="420"/>
      <c r="P174" s="421"/>
      <c r="Q174" s="578"/>
      <c r="R174" s="579"/>
      <c r="S174" s="579"/>
      <c r="T174" s="579"/>
      <c r="U174" s="579"/>
      <c r="V174" s="579"/>
      <c r="W174" s="25" t="s">
        <v>568</v>
      </c>
      <c r="X174" s="574">
        <f>$Z$9</f>
        <v>0.9</v>
      </c>
      <c r="Y174" s="575"/>
      <c r="Z174" s="365" t="s">
        <v>1488</v>
      </c>
      <c r="AA174" s="365"/>
      <c r="AB174" s="365"/>
      <c r="AC174" s="365"/>
      <c r="AD174" s="365"/>
      <c r="AE174" s="365"/>
      <c r="AF174" s="365"/>
      <c r="AG174" s="365"/>
      <c r="AH174" s="365"/>
      <c r="AI174" s="365" t="s">
        <v>568</v>
      </c>
      <c r="AJ174" s="530">
        <f>$AL$7</f>
        <v>0.7</v>
      </c>
      <c r="AK174" s="586"/>
      <c r="AL174" s="149"/>
      <c r="AM174" s="308"/>
      <c r="AN174" s="308"/>
      <c r="AO174" s="90"/>
      <c r="AP174" s="41">
        <f>ROUND(ROUND(ROUND(ROUND(J172*$O$166,0)*X174,0)*AJ174,0)/$AM$122,0)</f>
        <v>374</v>
      </c>
      <c r="AQ174" s="53"/>
    </row>
    <row r="175" spans="1:43" ht="16.5" customHeight="1">
      <c r="A175" s="14">
        <v>73</v>
      </c>
      <c r="B175" s="15">
        <v>8052</v>
      </c>
      <c r="C175" s="80" t="s">
        <v>2289</v>
      </c>
      <c r="D175" s="303"/>
      <c r="E175" s="405"/>
      <c r="F175" s="405"/>
      <c r="G175" s="405"/>
      <c r="H175" s="406"/>
      <c r="I175" s="43" t="s">
        <v>1339</v>
      </c>
      <c r="J175" s="21"/>
      <c r="K175" s="21"/>
      <c r="L175" s="5"/>
      <c r="M175" s="89"/>
      <c r="N175" s="57"/>
      <c r="O175" s="283"/>
      <c r="P175" s="284"/>
      <c r="Q175" s="20"/>
      <c r="R175" s="2"/>
      <c r="S175" s="2"/>
      <c r="T175" s="2"/>
      <c r="U175" s="2"/>
      <c r="V175" s="21"/>
      <c r="W175" s="2"/>
      <c r="X175" s="5"/>
      <c r="Y175" s="89"/>
      <c r="Z175" s="10"/>
      <c r="AA175" s="10"/>
      <c r="AB175" s="10"/>
      <c r="AC175" s="10"/>
      <c r="AD175" s="10"/>
      <c r="AE175" s="10"/>
      <c r="AF175" s="10"/>
      <c r="AG175" s="10"/>
      <c r="AH175" s="10"/>
      <c r="AI175" s="10"/>
      <c r="AJ175" s="10"/>
      <c r="AK175" s="10"/>
      <c r="AL175" s="57"/>
      <c r="AM175" s="283"/>
      <c r="AN175" s="92"/>
      <c r="AO175" s="177"/>
      <c r="AP175" s="41">
        <f>ROUND(ROUND(J176*$O$166,0)/$AM$122,0)</f>
        <v>652</v>
      </c>
      <c r="AQ175" s="53"/>
    </row>
    <row r="176" spans="1:43" ht="16.5" customHeight="1">
      <c r="A176" s="14">
        <v>73</v>
      </c>
      <c r="B176" s="15">
        <v>8054</v>
      </c>
      <c r="C176" s="80" t="s">
        <v>2290</v>
      </c>
      <c r="D176" s="303"/>
      <c r="E176" s="405"/>
      <c r="F176" s="405"/>
      <c r="G176" s="405"/>
      <c r="H176" s="406"/>
      <c r="I176" s="57"/>
      <c r="J176" s="537">
        <f>N23</f>
        <v>28305</v>
      </c>
      <c r="K176" s="537"/>
      <c r="L176" s="10" t="s">
        <v>1249</v>
      </c>
      <c r="M176" s="24"/>
      <c r="N176" s="57"/>
      <c r="O176" s="283"/>
      <c r="P176" s="284"/>
      <c r="Q176" s="304"/>
      <c r="R176" s="439"/>
      <c r="S176" s="439"/>
      <c r="T176" s="439"/>
      <c r="U176" s="439"/>
      <c r="V176" s="283"/>
      <c r="W176" s="305"/>
      <c r="X176" s="33"/>
      <c r="Y176" s="54"/>
      <c r="Z176" s="365" t="s">
        <v>1488</v>
      </c>
      <c r="AA176" s="365"/>
      <c r="AB176" s="365"/>
      <c r="AC176" s="365"/>
      <c r="AD176" s="365"/>
      <c r="AE176" s="365"/>
      <c r="AF176" s="365"/>
      <c r="AG176" s="365"/>
      <c r="AH176" s="365"/>
      <c r="AI176" s="365" t="s">
        <v>568</v>
      </c>
      <c r="AJ176" s="530">
        <f>$AL$7</f>
        <v>0.7</v>
      </c>
      <c r="AK176" s="530"/>
      <c r="AL176" s="57"/>
      <c r="AM176" s="283"/>
      <c r="AN176" s="92"/>
      <c r="AO176" s="177"/>
      <c r="AP176" s="41">
        <f>ROUND(ROUND(ROUND(J176*$O$166,0)*AJ176,0)/$AM$122,0)</f>
        <v>456</v>
      </c>
      <c r="AQ176" s="53"/>
    </row>
    <row r="177" spans="1:43" ht="16.5" customHeight="1">
      <c r="A177" s="14">
        <v>73</v>
      </c>
      <c r="B177" s="15">
        <v>8056</v>
      </c>
      <c r="C177" s="80" t="s">
        <v>1478</v>
      </c>
      <c r="D177" s="303"/>
      <c r="E177" s="405"/>
      <c r="F177" s="405"/>
      <c r="G177" s="405"/>
      <c r="H177" s="406"/>
      <c r="I177" s="57"/>
      <c r="J177" s="283"/>
      <c r="K177" s="283"/>
      <c r="L177" s="12"/>
      <c r="M177" s="284"/>
      <c r="N177" s="422"/>
      <c r="O177" s="420"/>
      <c r="P177" s="421"/>
      <c r="Q177" s="576" t="s">
        <v>332</v>
      </c>
      <c r="R177" s="577"/>
      <c r="S177" s="577"/>
      <c r="T177" s="577"/>
      <c r="U177" s="577"/>
      <c r="V177" s="577"/>
      <c r="W177" s="84"/>
      <c r="X177" s="2"/>
      <c r="Y177" s="89"/>
      <c r="Z177" s="365"/>
      <c r="AA177" s="365"/>
      <c r="AB177" s="365"/>
      <c r="AC177" s="365"/>
      <c r="AD177" s="365"/>
      <c r="AE177" s="365"/>
      <c r="AF177" s="365"/>
      <c r="AG177" s="365"/>
      <c r="AH177" s="365"/>
      <c r="AI177" s="365"/>
      <c r="AJ177" s="365"/>
      <c r="AK177" s="365"/>
      <c r="AL177" s="149"/>
      <c r="AM177" s="308"/>
      <c r="AN177" s="308"/>
      <c r="AO177" s="90"/>
      <c r="AP177" s="41">
        <f>ROUND(ROUND(ROUND(J176*$O$166,0)*X178,0)/$AM$122,0)</f>
        <v>587</v>
      </c>
      <c r="AQ177" s="53"/>
    </row>
    <row r="178" spans="1:43" ht="16.5" customHeight="1">
      <c r="A178" s="14">
        <v>73</v>
      </c>
      <c r="B178" s="15">
        <v>8058</v>
      </c>
      <c r="C178" s="80" t="s">
        <v>1479</v>
      </c>
      <c r="D178" s="31"/>
      <c r="E178" s="36"/>
      <c r="F178" s="36"/>
      <c r="G178" s="36"/>
      <c r="H178" s="104"/>
      <c r="I178" s="44"/>
      <c r="J178" s="25"/>
      <c r="K178" s="25"/>
      <c r="L178" s="33"/>
      <c r="M178" s="54"/>
      <c r="N178" s="454"/>
      <c r="O178" s="439"/>
      <c r="P178" s="412"/>
      <c r="Q178" s="578"/>
      <c r="R178" s="579"/>
      <c r="S178" s="579"/>
      <c r="T178" s="579"/>
      <c r="U178" s="579"/>
      <c r="V178" s="579"/>
      <c r="W178" s="25" t="s">
        <v>568</v>
      </c>
      <c r="X178" s="574">
        <f>$Z$9</f>
        <v>0.9</v>
      </c>
      <c r="Y178" s="575"/>
      <c r="Z178" s="365" t="s">
        <v>1488</v>
      </c>
      <c r="AA178" s="365"/>
      <c r="AB178" s="365"/>
      <c r="AC178" s="365"/>
      <c r="AD178" s="365"/>
      <c r="AE178" s="365"/>
      <c r="AF178" s="365"/>
      <c r="AG178" s="365"/>
      <c r="AH178" s="365"/>
      <c r="AI178" s="365" t="s">
        <v>568</v>
      </c>
      <c r="AJ178" s="530">
        <f>$AL$7</f>
        <v>0.7</v>
      </c>
      <c r="AK178" s="586"/>
      <c r="AL178" s="149"/>
      <c r="AM178" s="308"/>
      <c r="AN178" s="308"/>
      <c r="AO178" s="90"/>
      <c r="AP178" s="41">
        <f>ROUND(ROUND(ROUND(ROUND(J176*$O$166,0)*X178,0)*AJ178,0)/$AM$122,0)</f>
        <v>411</v>
      </c>
      <c r="AQ178" s="53"/>
    </row>
    <row r="179" spans="1:43" ht="16.5" customHeight="1">
      <c r="A179" s="14">
        <v>73</v>
      </c>
      <c r="B179" s="15">
        <v>9012</v>
      </c>
      <c r="C179" s="80" t="s">
        <v>2291</v>
      </c>
      <c r="D179" s="522" t="s">
        <v>605</v>
      </c>
      <c r="E179" s="511"/>
      <c r="F179" s="511"/>
      <c r="G179" s="511"/>
      <c r="H179" s="512"/>
      <c r="I179" s="43" t="s">
        <v>1335</v>
      </c>
      <c r="J179" s="21"/>
      <c r="K179" s="21"/>
      <c r="L179" s="2"/>
      <c r="M179" s="89"/>
      <c r="N179" s="57"/>
      <c r="O179" s="283"/>
      <c r="P179" s="284"/>
      <c r="Q179" s="455"/>
      <c r="R179" s="2"/>
      <c r="S179" s="2"/>
      <c r="T179" s="2"/>
      <c r="U179" s="2"/>
      <c r="V179" s="21"/>
      <c r="W179" s="2"/>
      <c r="X179" s="2"/>
      <c r="Y179" s="89"/>
      <c r="Z179" s="451"/>
      <c r="AA179" s="451"/>
      <c r="AB179" s="451"/>
      <c r="AC179" s="451"/>
      <c r="AD179" s="451"/>
      <c r="AE179" s="451"/>
      <c r="AF179" s="451"/>
      <c r="AG179" s="451"/>
      <c r="AH179" s="451"/>
      <c r="AI179" s="451"/>
      <c r="AJ179" s="451"/>
      <c r="AK179" s="451"/>
      <c r="AL179" s="174"/>
      <c r="AM179" s="283"/>
      <c r="AN179" s="91"/>
      <c r="AO179" s="92"/>
      <c r="AP179" s="41">
        <f>ROUND(ROUND(J180*$O$186,0)/$AM$122,0)</f>
        <v>265</v>
      </c>
      <c r="AQ179" s="53"/>
    </row>
    <row r="180" spans="1:43" ht="16.5" customHeight="1">
      <c r="A180" s="14">
        <v>73</v>
      </c>
      <c r="B180" s="15">
        <v>9014</v>
      </c>
      <c r="C180" s="80" t="s">
        <v>2292</v>
      </c>
      <c r="D180" s="522"/>
      <c r="E180" s="511"/>
      <c r="F180" s="511"/>
      <c r="G180" s="511"/>
      <c r="H180" s="512"/>
      <c r="I180" s="57"/>
      <c r="J180" s="537">
        <f>N7</f>
        <v>11505</v>
      </c>
      <c r="K180" s="537"/>
      <c r="L180" s="10" t="s">
        <v>1249</v>
      </c>
      <c r="M180" s="284"/>
      <c r="N180" s="57"/>
      <c r="O180" s="283"/>
      <c r="P180" s="284"/>
      <c r="Q180" s="456"/>
      <c r="R180" s="439"/>
      <c r="S180" s="439"/>
      <c r="T180" s="439"/>
      <c r="U180" s="305"/>
      <c r="V180" s="283"/>
      <c r="W180" s="305"/>
      <c r="X180" s="305"/>
      <c r="Y180" s="54"/>
      <c r="Z180" s="365" t="s">
        <v>1488</v>
      </c>
      <c r="AA180" s="365"/>
      <c r="AB180" s="365"/>
      <c r="AC180" s="365"/>
      <c r="AD180" s="365"/>
      <c r="AE180" s="365"/>
      <c r="AF180" s="365"/>
      <c r="AG180" s="365"/>
      <c r="AH180" s="365"/>
      <c r="AI180" s="365" t="s">
        <v>568</v>
      </c>
      <c r="AJ180" s="530">
        <f>$AL$7</f>
        <v>0.7</v>
      </c>
      <c r="AK180" s="530"/>
      <c r="AL180" s="174"/>
      <c r="AM180" s="283"/>
      <c r="AN180" s="91"/>
      <c r="AO180" s="92"/>
      <c r="AP180" s="41">
        <f>ROUND(ROUND(ROUND(J180*$O$186,0)*AJ180,0)/$AM$122,0)</f>
        <v>185</v>
      </c>
      <c r="AQ180" s="53"/>
    </row>
    <row r="181" spans="1:43" ht="16.5" customHeight="1">
      <c r="A181" s="14">
        <v>73</v>
      </c>
      <c r="B181" s="15">
        <v>9016</v>
      </c>
      <c r="C181" s="80" t="s">
        <v>606</v>
      </c>
      <c r="D181" s="350"/>
      <c r="E181" s="345"/>
      <c r="F181" s="345"/>
      <c r="G181" s="345"/>
      <c r="H181" s="346"/>
      <c r="I181" s="57"/>
      <c r="J181" s="283"/>
      <c r="K181" s="283"/>
      <c r="L181" s="12"/>
      <c r="M181" s="284"/>
      <c r="N181" s="422"/>
      <c r="O181" s="420"/>
      <c r="P181" s="421"/>
      <c r="Q181" s="576" t="s">
        <v>332</v>
      </c>
      <c r="R181" s="577"/>
      <c r="S181" s="577"/>
      <c r="T181" s="577"/>
      <c r="U181" s="577"/>
      <c r="V181" s="577"/>
      <c r="W181" s="84"/>
      <c r="X181" s="2"/>
      <c r="Y181" s="89"/>
      <c r="Z181" s="365"/>
      <c r="AA181" s="365"/>
      <c r="AB181" s="365"/>
      <c r="AC181" s="365"/>
      <c r="AD181" s="365"/>
      <c r="AE181" s="365"/>
      <c r="AF181" s="365"/>
      <c r="AG181" s="365"/>
      <c r="AH181" s="365"/>
      <c r="AI181" s="365"/>
      <c r="AJ181" s="365"/>
      <c r="AK181" s="365"/>
      <c r="AL181" s="149"/>
      <c r="AM181" s="308"/>
      <c r="AN181" s="308"/>
      <c r="AO181" s="90"/>
      <c r="AP181" s="41">
        <f>ROUND(ROUND(ROUND(J180*$O$186,0)*X182,0)/$AM$122,0)</f>
        <v>238</v>
      </c>
      <c r="AQ181" s="53"/>
    </row>
    <row r="182" spans="1:43" ht="16.5" customHeight="1">
      <c r="A182" s="14">
        <v>73</v>
      </c>
      <c r="B182" s="15">
        <v>9018</v>
      </c>
      <c r="C182" s="80" t="s">
        <v>607</v>
      </c>
      <c r="D182" s="350"/>
      <c r="E182" s="345"/>
      <c r="F182" s="345"/>
      <c r="G182" s="345"/>
      <c r="H182" s="346"/>
      <c r="I182" s="44"/>
      <c r="J182" s="25"/>
      <c r="K182" s="25"/>
      <c r="L182" s="33"/>
      <c r="M182" s="54"/>
      <c r="N182" s="422"/>
      <c r="O182" s="420"/>
      <c r="P182" s="421"/>
      <c r="Q182" s="578"/>
      <c r="R182" s="579"/>
      <c r="S182" s="579"/>
      <c r="T182" s="579"/>
      <c r="U182" s="579"/>
      <c r="V182" s="579"/>
      <c r="W182" s="25" t="s">
        <v>568</v>
      </c>
      <c r="X182" s="574">
        <f>$Z$9</f>
        <v>0.9</v>
      </c>
      <c r="Y182" s="575"/>
      <c r="Z182" s="365" t="s">
        <v>1488</v>
      </c>
      <c r="AA182" s="365"/>
      <c r="AB182" s="365"/>
      <c r="AC182" s="365"/>
      <c r="AD182" s="365"/>
      <c r="AE182" s="365"/>
      <c r="AF182" s="365"/>
      <c r="AG182" s="365"/>
      <c r="AH182" s="365"/>
      <c r="AI182" s="365" t="s">
        <v>568</v>
      </c>
      <c r="AJ182" s="530">
        <f>$AL$7</f>
        <v>0.7</v>
      </c>
      <c r="AK182" s="586"/>
      <c r="AL182" s="149"/>
      <c r="AM182" s="308"/>
      <c r="AN182" s="308"/>
      <c r="AO182" s="90"/>
      <c r="AP182" s="41">
        <f>ROUND(ROUND(ROUND(ROUND(J180*$O$186,0)*X182,0)*AJ182,0)/$AM$122,0)</f>
        <v>167</v>
      </c>
      <c r="AQ182" s="53"/>
    </row>
    <row r="183" spans="1:43" ht="16.5" customHeight="1">
      <c r="A183" s="14">
        <v>73</v>
      </c>
      <c r="B183" s="15">
        <v>9022</v>
      </c>
      <c r="C183" s="80" t="s">
        <v>2293</v>
      </c>
      <c r="D183" s="303"/>
      <c r="E183" s="405"/>
      <c r="F183" s="405"/>
      <c r="G183" s="405"/>
      <c r="H183" s="406"/>
      <c r="I183" s="43" t="s">
        <v>1336</v>
      </c>
      <c r="J183" s="21"/>
      <c r="K183" s="21"/>
      <c r="L183" s="5"/>
      <c r="M183" s="89"/>
      <c r="N183" s="580" t="s">
        <v>608</v>
      </c>
      <c r="O183" s="525"/>
      <c r="P183" s="518"/>
      <c r="Q183" s="263"/>
      <c r="R183" s="2"/>
      <c r="S183" s="2"/>
      <c r="T183" s="2"/>
      <c r="U183" s="2"/>
      <c r="V183" s="21"/>
      <c r="W183" s="2"/>
      <c r="X183" s="5"/>
      <c r="Y183" s="265"/>
      <c r="Z183" s="457"/>
      <c r="AA183" s="457"/>
      <c r="AB183" s="457"/>
      <c r="AC183" s="457"/>
      <c r="AD183" s="457"/>
      <c r="AE183" s="457"/>
      <c r="AF183" s="457"/>
      <c r="AG183" s="457"/>
      <c r="AH183" s="457"/>
      <c r="AI183" s="457"/>
      <c r="AJ183" s="457"/>
      <c r="AK183" s="457"/>
      <c r="AL183" s="179"/>
      <c r="AM183" s="451"/>
      <c r="AN183" s="451"/>
      <c r="AO183" s="451"/>
      <c r="AP183" s="41">
        <f>ROUND(ROUND(J184*$O$186,0)/$AM$122,0)</f>
        <v>378</v>
      </c>
      <c r="AQ183" s="53"/>
    </row>
    <row r="184" spans="1:43" ht="16.5" customHeight="1">
      <c r="A184" s="14">
        <v>73</v>
      </c>
      <c r="B184" s="15">
        <v>9024</v>
      </c>
      <c r="C184" s="80" t="s">
        <v>2294</v>
      </c>
      <c r="D184" s="303"/>
      <c r="E184" s="405"/>
      <c r="F184" s="405"/>
      <c r="G184" s="405"/>
      <c r="H184" s="406"/>
      <c r="I184" s="57"/>
      <c r="J184" s="537">
        <f>N11</f>
        <v>16432</v>
      </c>
      <c r="K184" s="537"/>
      <c r="L184" s="10" t="s">
        <v>1249</v>
      </c>
      <c r="M184" s="284"/>
      <c r="N184" s="524"/>
      <c r="O184" s="525"/>
      <c r="P184" s="518"/>
      <c r="Q184" s="264"/>
      <c r="R184" s="439"/>
      <c r="S184" s="439"/>
      <c r="T184" s="439"/>
      <c r="U184" s="305"/>
      <c r="V184" s="283"/>
      <c r="W184" s="305"/>
      <c r="X184" s="33"/>
      <c r="Y184" s="266"/>
      <c r="Z184" s="365" t="s">
        <v>1488</v>
      </c>
      <c r="AA184" s="365"/>
      <c r="AB184" s="365"/>
      <c r="AC184" s="365"/>
      <c r="AD184" s="365"/>
      <c r="AE184" s="365"/>
      <c r="AF184" s="365"/>
      <c r="AG184" s="365"/>
      <c r="AH184" s="365"/>
      <c r="AI184" s="365" t="s">
        <v>568</v>
      </c>
      <c r="AJ184" s="530">
        <f>$AL$7</f>
        <v>0.7</v>
      </c>
      <c r="AK184" s="530"/>
      <c r="AL184" s="179"/>
      <c r="AM184" s="451"/>
      <c r="AN184" s="451"/>
      <c r="AO184" s="451"/>
      <c r="AP184" s="41">
        <f>ROUND(ROUND(ROUND(J184*$O$186,0)*AJ184,0)/$AM$122,0)</f>
        <v>265</v>
      </c>
      <c r="AQ184" s="53"/>
    </row>
    <row r="185" spans="1:43" ht="16.5" customHeight="1">
      <c r="A185" s="14">
        <v>73</v>
      </c>
      <c r="B185" s="15">
        <v>9026</v>
      </c>
      <c r="C185" s="80" t="s">
        <v>609</v>
      </c>
      <c r="D185" s="303"/>
      <c r="E185" s="405"/>
      <c r="F185" s="405"/>
      <c r="G185" s="405"/>
      <c r="H185" s="406"/>
      <c r="I185" s="57"/>
      <c r="J185" s="283"/>
      <c r="K185" s="283"/>
      <c r="L185" s="12"/>
      <c r="M185" s="284"/>
      <c r="N185" s="524"/>
      <c r="O185" s="525"/>
      <c r="P185" s="518"/>
      <c r="Q185" s="576" t="s">
        <v>332</v>
      </c>
      <c r="R185" s="577"/>
      <c r="S185" s="577"/>
      <c r="T185" s="577"/>
      <c r="U185" s="577"/>
      <c r="V185" s="577"/>
      <c r="W185" s="84"/>
      <c r="X185" s="2"/>
      <c r="Y185" s="89"/>
      <c r="Z185" s="365"/>
      <c r="AA185" s="365"/>
      <c r="AB185" s="365"/>
      <c r="AC185" s="365"/>
      <c r="AD185" s="365"/>
      <c r="AE185" s="365"/>
      <c r="AF185" s="365"/>
      <c r="AG185" s="365"/>
      <c r="AH185" s="365"/>
      <c r="AI185" s="365"/>
      <c r="AJ185" s="365"/>
      <c r="AK185" s="365"/>
      <c r="AL185" s="149"/>
      <c r="AM185" s="308"/>
      <c r="AN185" s="308"/>
      <c r="AO185" s="90"/>
      <c r="AP185" s="41">
        <f>ROUND(ROUND(ROUND(J184*$O$186,0)*X186,0)/$AM$122,0)</f>
        <v>341</v>
      </c>
      <c r="AQ185" s="53"/>
    </row>
    <row r="186" spans="1:43" ht="16.5" customHeight="1">
      <c r="A186" s="14">
        <v>73</v>
      </c>
      <c r="B186" s="15">
        <v>9028</v>
      </c>
      <c r="C186" s="80" t="s">
        <v>1480</v>
      </c>
      <c r="D186" s="303"/>
      <c r="E186" s="405"/>
      <c r="F186" s="405"/>
      <c r="G186" s="405"/>
      <c r="H186" s="406"/>
      <c r="I186" s="44"/>
      <c r="J186" s="25"/>
      <c r="K186" s="25"/>
      <c r="L186" s="33"/>
      <c r="M186" s="54"/>
      <c r="N186" s="127" t="s">
        <v>568</v>
      </c>
      <c r="O186" s="583">
        <f>R96</f>
        <v>0.7</v>
      </c>
      <c r="P186" s="584"/>
      <c r="Q186" s="578"/>
      <c r="R186" s="579"/>
      <c r="S186" s="579"/>
      <c r="T186" s="579"/>
      <c r="U186" s="579"/>
      <c r="V186" s="579"/>
      <c r="W186" s="25" t="s">
        <v>568</v>
      </c>
      <c r="X186" s="574">
        <f>$Z$9</f>
        <v>0.9</v>
      </c>
      <c r="Y186" s="575"/>
      <c r="Z186" s="365" t="s">
        <v>1488</v>
      </c>
      <c r="AA186" s="365"/>
      <c r="AB186" s="365"/>
      <c r="AC186" s="365"/>
      <c r="AD186" s="365"/>
      <c r="AE186" s="365"/>
      <c r="AF186" s="365"/>
      <c r="AG186" s="365"/>
      <c r="AH186" s="365"/>
      <c r="AI186" s="365" t="s">
        <v>568</v>
      </c>
      <c r="AJ186" s="530">
        <f>$AL$7</f>
        <v>0.7</v>
      </c>
      <c r="AK186" s="586"/>
      <c r="AL186" s="149"/>
      <c r="AM186" s="308"/>
      <c r="AN186" s="308"/>
      <c r="AO186" s="90"/>
      <c r="AP186" s="41">
        <f>ROUND(ROUND(ROUND(ROUND(J184*$O$186,0)*X186,0)*AJ186,0)/$AM$122,0)</f>
        <v>238</v>
      </c>
      <c r="AQ186" s="53"/>
    </row>
    <row r="187" spans="1:43" ht="16.5" customHeight="1">
      <c r="A187" s="14">
        <v>73</v>
      </c>
      <c r="B187" s="15">
        <v>9032</v>
      </c>
      <c r="C187" s="80" t="s">
        <v>2295</v>
      </c>
      <c r="D187" s="404"/>
      <c r="E187" s="405"/>
      <c r="F187" s="405"/>
      <c r="G187" s="405"/>
      <c r="H187" s="406"/>
      <c r="I187" s="43" t="s">
        <v>1337</v>
      </c>
      <c r="J187" s="21"/>
      <c r="K187" s="21"/>
      <c r="L187" s="5"/>
      <c r="M187" s="89"/>
      <c r="N187" s="28"/>
      <c r="O187" s="10"/>
      <c r="P187" s="24"/>
      <c r="Q187" s="267"/>
      <c r="R187" s="2"/>
      <c r="S187" s="2"/>
      <c r="T187" s="2"/>
      <c r="U187" s="2"/>
      <c r="V187" s="21"/>
      <c r="W187" s="2"/>
      <c r="X187" s="5"/>
      <c r="Y187" s="265"/>
      <c r="Z187" s="457"/>
      <c r="AA187" s="457"/>
      <c r="AB187" s="457"/>
      <c r="AC187" s="457"/>
      <c r="AD187" s="457"/>
      <c r="AE187" s="457"/>
      <c r="AF187" s="457"/>
      <c r="AG187" s="457"/>
      <c r="AH187" s="457"/>
      <c r="AI187" s="457"/>
      <c r="AJ187" s="457"/>
      <c r="AK187" s="457"/>
      <c r="AL187" s="453"/>
      <c r="AM187" s="451"/>
      <c r="AN187" s="451"/>
      <c r="AO187" s="451"/>
      <c r="AP187" s="41">
        <f>ROUND(ROUND(J188*$O$186,0)/$AM$122,0)</f>
        <v>540</v>
      </c>
      <c r="AQ187" s="53"/>
    </row>
    <row r="188" spans="1:43" ht="16.5" customHeight="1">
      <c r="A188" s="14">
        <v>73</v>
      </c>
      <c r="B188" s="15">
        <v>9034</v>
      </c>
      <c r="C188" s="80" t="s">
        <v>2296</v>
      </c>
      <c r="D188" s="404"/>
      <c r="E188" s="405"/>
      <c r="F188" s="405"/>
      <c r="G188" s="405"/>
      <c r="H188" s="406"/>
      <c r="I188" s="57"/>
      <c r="J188" s="537">
        <f>N15</f>
        <v>23439</v>
      </c>
      <c r="K188" s="537"/>
      <c r="L188" s="10" t="s">
        <v>1249</v>
      </c>
      <c r="M188" s="284"/>
      <c r="N188" s="419"/>
      <c r="O188" s="420"/>
      <c r="P188" s="421"/>
      <c r="Q188" s="458"/>
      <c r="R188" s="439"/>
      <c r="S188" s="439"/>
      <c r="T188" s="439"/>
      <c r="U188" s="305"/>
      <c r="V188" s="283"/>
      <c r="W188" s="305"/>
      <c r="X188" s="33"/>
      <c r="Y188" s="266"/>
      <c r="Z188" s="365" t="s">
        <v>1488</v>
      </c>
      <c r="AA188" s="365"/>
      <c r="AB188" s="365"/>
      <c r="AC188" s="365"/>
      <c r="AD188" s="365"/>
      <c r="AE188" s="365"/>
      <c r="AF188" s="365"/>
      <c r="AG188" s="365"/>
      <c r="AH188" s="365"/>
      <c r="AI188" s="365" t="s">
        <v>568</v>
      </c>
      <c r="AJ188" s="530">
        <f>$AL$7</f>
        <v>0.7</v>
      </c>
      <c r="AK188" s="530"/>
      <c r="AL188" s="453"/>
      <c r="AM188" s="451"/>
      <c r="AN188" s="451"/>
      <c r="AO188" s="451"/>
      <c r="AP188" s="41">
        <f>ROUND(ROUND(ROUND(J188*$O$186,0)*AJ188,0)/$AM$122,0)</f>
        <v>378</v>
      </c>
      <c r="AQ188" s="53"/>
    </row>
    <row r="189" spans="1:43" ht="16.5" customHeight="1">
      <c r="A189" s="14">
        <v>73</v>
      </c>
      <c r="B189" s="15">
        <v>9036</v>
      </c>
      <c r="C189" s="80" t="s">
        <v>1481</v>
      </c>
      <c r="D189" s="404"/>
      <c r="E189" s="405"/>
      <c r="F189" s="405"/>
      <c r="G189" s="405"/>
      <c r="H189" s="406"/>
      <c r="I189" s="57"/>
      <c r="J189" s="283"/>
      <c r="K189" s="283"/>
      <c r="L189" s="12"/>
      <c r="M189" s="284"/>
      <c r="N189" s="419"/>
      <c r="O189" s="420"/>
      <c r="P189" s="421"/>
      <c r="Q189" s="576" t="s">
        <v>332</v>
      </c>
      <c r="R189" s="577"/>
      <c r="S189" s="577"/>
      <c r="T189" s="577"/>
      <c r="U189" s="577"/>
      <c r="V189" s="577"/>
      <c r="W189" s="84"/>
      <c r="X189" s="2"/>
      <c r="Y189" s="89"/>
      <c r="Z189" s="365"/>
      <c r="AA189" s="365"/>
      <c r="AB189" s="365"/>
      <c r="AC189" s="365"/>
      <c r="AD189" s="365"/>
      <c r="AE189" s="365"/>
      <c r="AF189" s="365"/>
      <c r="AG189" s="365"/>
      <c r="AH189" s="365"/>
      <c r="AI189" s="365"/>
      <c r="AJ189" s="365"/>
      <c r="AK189" s="365"/>
      <c r="AL189" s="149"/>
      <c r="AM189" s="308"/>
      <c r="AN189" s="308"/>
      <c r="AO189" s="90"/>
      <c r="AP189" s="41">
        <f>ROUND(ROUND(ROUND(J188*$O$186,0)*X190,0)/$AM$122,0)</f>
        <v>486</v>
      </c>
      <c r="AQ189" s="53"/>
    </row>
    <row r="190" spans="1:43" ht="16.5" customHeight="1">
      <c r="A190" s="14">
        <v>73</v>
      </c>
      <c r="B190" s="15">
        <v>9038</v>
      </c>
      <c r="C190" s="80" t="s">
        <v>1482</v>
      </c>
      <c r="D190" s="404"/>
      <c r="E190" s="405"/>
      <c r="F190" s="405"/>
      <c r="G190" s="405"/>
      <c r="H190" s="406"/>
      <c r="I190" s="44"/>
      <c r="J190" s="25"/>
      <c r="K190" s="25"/>
      <c r="L190" s="33"/>
      <c r="M190" s="54"/>
      <c r="N190" s="419"/>
      <c r="O190" s="420"/>
      <c r="P190" s="421"/>
      <c r="Q190" s="578"/>
      <c r="R190" s="579"/>
      <c r="S190" s="579"/>
      <c r="T190" s="579"/>
      <c r="U190" s="579"/>
      <c r="V190" s="579"/>
      <c r="W190" s="25" t="s">
        <v>568</v>
      </c>
      <c r="X190" s="574">
        <f>$Z$9</f>
        <v>0.9</v>
      </c>
      <c r="Y190" s="575"/>
      <c r="Z190" s="365" t="s">
        <v>1488</v>
      </c>
      <c r="AA190" s="365"/>
      <c r="AB190" s="365"/>
      <c r="AC190" s="365"/>
      <c r="AD190" s="365"/>
      <c r="AE190" s="365"/>
      <c r="AF190" s="365"/>
      <c r="AG190" s="365"/>
      <c r="AH190" s="365"/>
      <c r="AI190" s="365" t="s">
        <v>568</v>
      </c>
      <c r="AJ190" s="530">
        <f>$AL$7</f>
        <v>0.7</v>
      </c>
      <c r="AK190" s="586"/>
      <c r="AL190" s="149"/>
      <c r="AM190" s="308"/>
      <c r="AN190" s="308"/>
      <c r="AO190" s="90"/>
      <c r="AP190" s="41">
        <f>ROUND(ROUND(ROUND(ROUND(J188*$O$186,0)*X190,0)*AJ190,0)/$AM$122,0)</f>
        <v>340</v>
      </c>
      <c r="AQ190" s="53"/>
    </row>
    <row r="191" spans="1:43" ht="16.5" customHeight="1">
      <c r="A191" s="14">
        <v>73</v>
      </c>
      <c r="B191" s="15">
        <v>9042</v>
      </c>
      <c r="C191" s="80" t="s">
        <v>2297</v>
      </c>
      <c r="D191" s="86"/>
      <c r="E191" s="87"/>
      <c r="F191" s="432"/>
      <c r="G191" s="10"/>
      <c r="H191" s="24"/>
      <c r="I191" s="43" t="s">
        <v>1338</v>
      </c>
      <c r="J191" s="21"/>
      <c r="K191" s="21"/>
      <c r="L191" s="5"/>
      <c r="M191" s="89"/>
      <c r="N191" s="419"/>
      <c r="O191" s="420"/>
      <c r="P191" s="421"/>
      <c r="Q191" s="20"/>
      <c r="R191" s="2"/>
      <c r="S191" s="2"/>
      <c r="T191" s="2"/>
      <c r="U191" s="2"/>
      <c r="V191" s="21"/>
      <c r="W191" s="2"/>
      <c r="X191" s="5"/>
      <c r="Y191" s="19"/>
      <c r="Z191" s="10"/>
      <c r="AA191" s="10"/>
      <c r="AB191" s="10"/>
      <c r="AC191" s="10"/>
      <c r="AD191" s="10"/>
      <c r="AE191" s="10"/>
      <c r="AF191" s="10"/>
      <c r="AG191" s="10"/>
      <c r="AH191" s="10"/>
      <c r="AI191" s="10"/>
      <c r="AJ191" s="10"/>
      <c r="AK191" s="10"/>
      <c r="AL191" s="57"/>
      <c r="AM191" s="10"/>
      <c r="AN191" s="10"/>
      <c r="AO191" s="10"/>
      <c r="AP191" s="41">
        <f>ROUND(ROUND(J192*$O$186,0)/$AM$122,0)</f>
        <v>593</v>
      </c>
      <c r="AQ191" s="53"/>
    </row>
    <row r="192" spans="1:43" ht="16.5" customHeight="1">
      <c r="A192" s="14">
        <v>73</v>
      </c>
      <c r="B192" s="15">
        <v>9044</v>
      </c>
      <c r="C192" s="80" t="s">
        <v>2298</v>
      </c>
      <c r="D192" s="86"/>
      <c r="E192" s="87"/>
      <c r="F192" s="432"/>
      <c r="G192" s="10"/>
      <c r="H192" s="24"/>
      <c r="I192" s="57"/>
      <c r="J192" s="537">
        <f>N19</f>
        <v>25765</v>
      </c>
      <c r="K192" s="537"/>
      <c r="L192" s="10" t="s">
        <v>1249</v>
      </c>
      <c r="M192" s="284"/>
      <c r="N192" s="127"/>
      <c r="O192" s="377"/>
      <c r="P192" s="378"/>
      <c r="Q192" s="304"/>
      <c r="R192" s="439"/>
      <c r="S192" s="439"/>
      <c r="T192" s="439"/>
      <c r="U192" s="305"/>
      <c r="V192" s="283"/>
      <c r="W192" s="305"/>
      <c r="X192" s="33"/>
      <c r="Y192" s="26"/>
      <c r="Z192" s="365" t="s">
        <v>1488</v>
      </c>
      <c r="AA192" s="365"/>
      <c r="AB192" s="365"/>
      <c r="AC192" s="365"/>
      <c r="AD192" s="365"/>
      <c r="AE192" s="365"/>
      <c r="AF192" s="365"/>
      <c r="AG192" s="365"/>
      <c r="AH192" s="365"/>
      <c r="AI192" s="365" t="s">
        <v>568</v>
      </c>
      <c r="AJ192" s="530">
        <f>$AL$7</f>
        <v>0.7</v>
      </c>
      <c r="AK192" s="530"/>
      <c r="AL192" s="57"/>
      <c r="AM192" s="10"/>
      <c r="AN192" s="10"/>
      <c r="AO192" s="10"/>
      <c r="AP192" s="41">
        <f>ROUND(ROUND(ROUND(J192*$O$186,0)*AJ192,0)/$AM$122,0)</f>
        <v>415</v>
      </c>
      <c r="AQ192" s="53"/>
    </row>
    <row r="193" spans="1:43" ht="16.5" customHeight="1">
      <c r="A193" s="14">
        <v>73</v>
      </c>
      <c r="B193" s="15">
        <v>9046</v>
      </c>
      <c r="C193" s="80" t="s">
        <v>1483</v>
      </c>
      <c r="D193" s="86"/>
      <c r="E193" s="87"/>
      <c r="F193" s="432"/>
      <c r="G193" s="10"/>
      <c r="H193" s="24"/>
      <c r="I193" s="57"/>
      <c r="J193" s="283"/>
      <c r="K193" s="283"/>
      <c r="L193" s="12"/>
      <c r="M193" s="284"/>
      <c r="N193" s="419"/>
      <c r="O193" s="420"/>
      <c r="P193" s="421"/>
      <c r="Q193" s="576" t="s">
        <v>332</v>
      </c>
      <c r="R193" s="577"/>
      <c r="S193" s="577"/>
      <c r="T193" s="577"/>
      <c r="U193" s="577"/>
      <c r="V193" s="577"/>
      <c r="W193" s="84"/>
      <c r="X193" s="2"/>
      <c r="Y193" s="89"/>
      <c r="Z193" s="365"/>
      <c r="AA193" s="365"/>
      <c r="AB193" s="365"/>
      <c r="AC193" s="365"/>
      <c r="AD193" s="365"/>
      <c r="AE193" s="365"/>
      <c r="AF193" s="365"/>
      <c r="AG193" s="365"/>
      <c r="AH193" s="365"/>
      <c r="AI193" s="365"/>
      <c r="AJ193" s="365"/>
      <c r="AK193" s="365"/>
      <c r="AL193" s="149"/>
      <c r="AM193" s="308"/>
      <c r="AN193" s="308"/>
      <c r="AO193" s="90"/>
      <c r="AP193" s="41">
        <f>ROUND(ROUND(ROUND(J192*$O$186,0)*X194,0)/$AM$122,0)</f>
        <v>534</v>
      </c>
      <c r="AQ193" s="53"/>
    </row>
    <row r="194" spans="1:43" ht="16.5" customHeight="1">
      <c r="A194" s="14">
        <v>73</v>
      </c>
      <c r="B194" s="15">
        <v>9048</v>
      </c>
      <c r="C194" s="80" t="s">
        <v>1484</v>
      </c>
      <c r="D194" s="86"/>
      <c r="E194" s="87"/>
      <c r="F194" s="432"/>
      <c r="G194" s="10"/>
      <c r="H194" s="24"/>
      <c r="I194" s="44"/>
      <c r="J194" s="25"/>
      <c r="K194" s="25"/>
      <c r="L194" s="33"/>
      <c r="M194" s="54"/>
      <c r="N194" s="419"/>
      <c r="O194" s="420"/>
      <c r="P194" s="421"/>
      <c r="Q194" s="578"/>
      <c r="R194" s="579"/>
      <c r="S194" s="579"/>
      <c r="T194" s="579"/>
      <c r="U194" s="579"/>
      <c r="V194" s="579"/>
      <c r="W194" s="25" t="s">
        <v>568</v>
      </c>
      <c r="X194" s="574">
        <f>$Z$9</f>
        <v>0.9</v>
      </c>
      <c r="Y194" s="575"/>
      <c r="Z194" s="365" t="s">
        <v>1488</v>
      </c>
      <c r="AA194" s="365"/>
      <c r="AB194" s="365"/>
      <c r="AC194" s="365"/>
      <c r="AD194" s="365"/>
      <c r="AE194" s="365"/>
      <c r="AF194" s="365"/>
      <c r="AG194" s="365"/>
      <c r="AH194" s="365"/>
      <c r="AI194" s="365" t="s">
        <v>568</v>
      </c>
      <c r="AJ194" s="530">
        <f>$AL$7</f>
        <v>0.7</v>
      </c>
      <c r="AK194" s="586"/>
      <c r="AL194" s="149"/>
      <c r="AM194" s="308"/>
      <c r="AN194" s="308"/>
      <c r="AO194" s="90"/>
      <c r="AP194" s="41">
        <f>ROUND(ROUND(ROUND(ROUND(J192*$O$186,0)*X194,0)*AJ194,0)/$AM$122,0)</f>
        <v>374</v>
      </c>
      <c r="AQ194" s="53"/>
    </row>
    <row r="195" spans="1:43" ht="16.5" customHeight="1">
      <c r="A195" s="14">
        <v>73</v>
      </c>
      <c r="B195" s="15">
        <v>9052</v>
      </c>
      <c r="C195" s="80" t="s">
        <v>2299</v>
      </c>
      <c r="D195" s="303"/>
      <c r="E195" s="405"/>
      <c r="F195" s="405"/>
      <c r="G195" s="405"/>
      <c r="H195" s="406"/>
      <c r="I195" s="43" t="s">
        <v>1339</v>
      </c>
      <c r="J195" s="21"/>
      <c r="K195" s="21"/>
      <c r="L195" s="5"/>
      <c r="M195" s="89"/>
      <c r="N195" s="57"/>
      <c r="O195" s="283"/>
      <c r="P195" s="284"/>
      <c r="Q195" s="20"/>
      <c r="R195" s="2"/>
      <c r="S195" s="2"/>
      <c r="T195" s="2"/>
      <c r="U195" s="2"/>
      <c r="V195" s="21"/>
      <c r="W195" s="2"/>
      <c r="X195" s="5"/>
      <c r="Y195" s="89"/>
      <c r="Z195" s="10"/>
      <c r="AA195" s="10"/>
      <c r="AB195" s="10"/>
      <c r="AC195" s="10"/>
      <c r="AD195" s="10"/>
      <c r="AE195" s="10"/>
      <c r="AF195" s="10"/>
      <c r="AG195" s="10"/>
      <c r="AH195" s="10"/>
      <c r="AI195" s="10"/>
      <c r="AJ195" s="10"/>
      <c r="AK195" s="10"/>
      <c r="AL195" s="57"/>
      <c r="AM195" s="283"/>
      <c r="AN195" s="92"/>
      <c r="AO195" s="177"/>
      <c r="AP195" s="41">
        <f>ROUND(ROUND(J196*$O$186,0)/$AM$122,0)</f>
        <v>652</v>
      </c>
      <c r="AQ195" s="53"/>
    </row>
    <row r="196" spans="1:43" ht="16.5" customHeight="1">
      <c r="A196" s="14">
        <v>73</v>
      </c>
      <c r="B196" s="15">
        <v>9054</v>
      </c>
      <c r="C196" s="80" t="s">
        <v>2300</v>
      </c>
      <c r="D196" s="86"/>
      <c r="E196" s="87"/>
      <c r="F196" s="432"/>
      <c r="G196" s="10"/>
      <c r="H196" s="24"/>
      <c r="I196" s="57"/>
      <c r="J196" s="537">
        <f>N23</f>
        <v>28305</v>
      </c>
      <c r="K196" s="537"/>
      <c r="L196" s="10" t="s">
        <v>1249</v>
      </c>
      <c r="M196" s="284"/>
      <c r="N196" s="127"/>
      <c r="O196" s="377"/>
      <c r="P196" s="378"/>
      <c r="Q196" s="304"/>
      <c r="R196" s="439"/>
      <c r="S196" s="439"/>
      <c r="T196" s="439"/>
      <c r="U196" s="305"/>
      <c r="V196" s="283"/>
      <c r="W196" s="305"/>
      <c r="X196" s="33"/>
      <c r="Y196" s="26"/>
      <c r="Z196" s="365" t="s">
        <v>1488</v>
      </c>
      <c r="AA196" s="365"/>
      <c r="AB196" s="365"/>
      <c r="AC196" s="365"/>
      <c r="AD196" s="365"/>
      <c r="AE196" s="365"/>
      <c r="AF196" s="365"/>
      <c r="AG196" s="365"/>
      <c r="AH196" s="365"/>
      <c r="AI196" s="365" t="s">
        <v>568</v>
      </c>
      <c r="AJ196" s="530">
        <f>$AL$7</f>
        <v>0.7</v>
      </c>
      <c r="AK196" s="530"/>
      <c r="AL196" s="57"/>
      <c r="AM196" s="10"/>
      <c r="AN196" s="10"/>
      <c r="AO196" s="24"/>
      <c r="AP196" s="41">
        <f>ROUND(ROUND(ROUND(J196*$O$186,0)*AJ196,0)/$AM$122,0)</f>
        <v>456</v>
      </c>
      <c r="AQ196" s="53"/>
    </row>
    <row r="197" spans="1:43" ht="16.5" customHeight="1">
      <c r="A197" s="14">
        <v>73</v>
      </c>
      <c r="B197" s="15">
        <v>9056</v>
      </c>
      <c r="C197" s="80" t="s">
        <v>1485</v>
      </c>
      <c r="D197" s="303"/>
      <c r="E197" s="405"/>
      <c r="F197" s="405"/>
      <c r="G197" s="405"/>
      <c r="H197" s="406"/>
      <c r="I197" s="57"/>
      <c r="J197" s="283"/>
      <c r="K197" s="283"/>
      <c r="L197" s="12"/>
      <c r="M197" s="284"/>
      <c r="N197" s="419"/>
      <c r="O197" s="420"/>
      <c r="P197" s="421"/>
      <c r="Q197" s="576" t="s">
        <v>332</v>
      </c>
      <c r="R197" s="577"/>
      <c r="S197" s="577"/>
      <c r="T197" s="577"/>
      <c r="U197" s="577"/>
      <c r="V197" s="577"/>
      <c r="W197" s="84"/>
      <c r="X197" s="2"/>
      <c r="Y197" s="89"/>
      <c r="Z197" s="365"/>
      <c r="AA197" s="365"/>
      <c r="AB197" s="365"/>
      <c r="AC197" s="365"/>
      <c r="AD197" s="365"/>
      <c r="AE197" s="365"/>
      <c r="AF197" s="365"/>
      <c r="AG197" s="365"/>
      <c r="AH197" s="365"/>
      <c r="AI197" s="365"/>
      <c r="AJ197" s="365"/>
      <c r="AK197" s="365"/>
      <c r="AL197" s="149"/>
      <c r="AM197" s="308"/>
      <c r="AN197" s="308"/>
      <c r="AO197" s="90"/>
      <c r="AP197" s="41">
        <f>ROUND(ROUND(ROUND(J196*$O$186,0)*X198,0)/$AM$122,0)</f>
        <v>587</v>
      </c>
      <c r="AQ197" s="53"/>
    </row>
    <row r="198" spans="1:43" ht="16.5" customHeight="1">
      <c r="A198" s="14">
        <v>73</v>
      </c>
      <c r="B198" s="15">
        <v>9058</v>
      </c>
      <c r="C198" s="80" t="s">
        <v>1486</v>
      </c>
      <c r="D198" s="209"/>
      <c r="E198" s="210"/>
      <c r="F198" s="435"/>
      <c r="G198" s="305"/>
      <c r="H198" s="26"/>
      <c r="I198" s="44"/>
      <c r="J198" s="25"/>
      <c r="K198" s="25"/>
      <c r="L198" s="33"/>
      <c r="M198" s="54"/>
      <c r="N198" s="413"/>
      <c r="O198" s="439"/>
      <c r="P198" s="412"/>
      <c r="Q198" s="578"/>
      <c r="R198" s="579"/>
      <c r="S198" s="579"/>
      <c r="T198" s="579"/>
      <c r="U198" s="579"/>
      <c r="V198" s="579"/>
      <c r="W198" s="25" t="s">
        <v>568</v>
      </c>
      <c r="X198" s="574">
        <f>$Z$9</f>
        <v>0.9</v>
      </c>
      <c r="Y198" s="575"/>
      <c r="Z198" s="365" t="s">
        <v>1488</v>
      </c>
      <c r="AA198" s="365"/>
      <c r="AB198" s="365"/>
      <c r="AC198" s="365"/>
      <c r="AD198" s="365"/>
      <c r="AE198" s="365"/>
      <c r="AF198" s="365"/>
      <c r="AG198" s="365"/>
      <c r="AH198" s="365"/>
      <c r="AI198" s="365" t="s">
        <v>568</v>
      </c>
      <c r="AJ198" s="530">
        <f>$AL$7</f>
        <v>0.7</v>
      </c>
      <c r="AK198" s="586"/>
      <c r="AL198" s="202"/>
      <c r="AM198" s="311"/>
      <c r="AN198" s="311"/>
      <c r="AO198" s="245"/>
      <c r="AP198" s="41">
        <f>ROUND(ROUND(ROUND(ROUND(J196*$O$186,0)*X198,0)*AJ198,0)/$AM$122,0)</f>
        <v>411</v>
      </c>
      <c r="AQ198" s="61"/>
    </row>
    <row r="199" spans="1:43" ht="16.5" customHeight="1">
      <c r="A199" s="205"/>
      <c r="B199" s="205"/>
      <c r="C199" s="206"/>
      <c r="D199" s="30"/>
      <c r="E199" s="405"/>
      <c r="F199" s="405"/>
      <c r="G199" s="405"/>
      <c r="H199" s="405"/>
      <c r="I199" s="283"/>
      <c r="J199" s="283"/>
      <c r="K199" s="283"/>
      <c r="L199" s="12"/>
      <c r="M199" s="283"/>
      <c r="N199" s="380"/>
      <c r="O199" s="380"/>
      <c r="P199" s="10"/>
      <c r="Q199" s="10"/>
      <c r="R199" s="10"/>
      <c r="S199" s="12"/>
      <c r="T199" s="283"/>
      <c r="U199" s="283"/>
      <c r="V199" s="283"/>
      <c r="W199" s="283"/>
      <c r="X199" s="10"/>
      <c r="Y199" s="10"/>
      <c r="Z199" s="10"/>
      <c r="AA199" s="10"/>
      <c r="AB199" s="10"/>
      <c r="AC199" s="10"/>
      <c r="AD199" s="10"/>
      <c r="AE199" s="10"/>
      <c r="AF199" s="10"/>
      <c r="AG199" s="10"/>
      <c r="AH199" s="10"/>
      <c r="AI199" s="10"/>
      <c r="AJ199" s="10"/>
      <c r="AK199" s="283"/>
      <c r="AL199" s="283"/>
      <c r="AM199" s="92"/>
      <c r="AN199" s="177"/>
      <c r="AO199" s="283"/>
      <c r="AP199" s="207"/>
      <c r="AQ199" s="10"/>
    </row>
  </sheetData>
  <sheetProtection/>
  <mergeCells count="229">
    <mergeCell ref="AJ168:AK168"/>
    <mergeCell ref="X190:Y190"/>
    <mergeCell ref="AJ170:AK170"/>
    <mergeCell ref="X178:Y178"/>
    <mergeCell ref="X170:Y170"/>
    <mergeCell ref="AJ178:AK178"/>
    <mergeCell ref="AJ196:AK196"/>
    <mergeCell ref="AJ198:AK198"/>
    <mergeCell ref="X198:Y198"/>
    <mergeCell ref="X194:Y194"/>
    <mergeCell ref="AJ194:AK194"/>
    <mergeCell ref="AJ176:AK176"/>
    <mergeCell ref="AJ190:AK190"/>
    <mergeCell ref="AJ192:AK192"/>
    <mergeCell ref="AJ174:AK174"/>
    <mergeCell ref="AJ188:AK188"/>
    <mergeCell ref="AJ180:AK180"/>
    <mergeCell ref="AJ184:AK184"/>
    <mergeCell ref="AJ186:AK186"/>
    <mergeCell ref="AJ182:AK182"/>
    <mergeCell ref="AJ172:AK172"/>
    <mergeCell ref="X182:Y182"/>
    <mergeCell ref="X186:Y186"/>
    <mergeCell ref="X130:Y130"/>
    <mergeCell ref="AJ130:AK130"/>
    <mergeCell ref="AJ128:AK128"/>
    <mergeCell ref="L124:N124"/>
    <mergeCell ref="Q133:V134"/>
    <mergeCell ref="X134:Y134"/>
    <mergeCell ref="N162:O162"/>
    <mergeCell ref="X162:Y162"/>
    <mergeCell ref="Q161:V162"/>
    <mergeCell ref="Q125:V126"/>
    <mergeCell ref="X126:Y126"/>
    <mergeCell ref="AJ126:AK126"/>
    <mergeCell ref="AJ124:AK124"/>
    <mergeCell ref="AE153:AF153"/>
    <mergeCell ref="AE154:AF154"/>
    <mergeCell ref="AE142:AF142"/>
    <mergeCell ref="AE146:AF146"/>
    <mergeCell ref="AE151:AF151"/>
    <mergeCell ref="AE147:AF147"/>
    <mergeCell ref="AE148:AF148"/>
    <mergeCell ref="AE149:AF149"/>
    <mergeCell ref="AE150:AF150"/>
    <mergeCell ref="AE145:AF145"/>
    <mergeCell ref="AE152:AF152"/>
    <mergeCell ref="U69:Z70"/>
    <mergeCell ref="AB70:AC70"/>
    <mergeCell ref="AN70:AO70"/>
    <mergeCell ref="U73:Z74"/>
    <mergeCell ref="AB74:AC74"/>
    <mergeCell ref="K80:M80"/>
    <mergeCell ref="U81:Z82"/>
    <mergeCell ref="AN80:AO80"/>
    <mergeCell ref="AN90:AO90"/>
    <mergeCell ref="AB82:AC82"/>
    <mergeCell ref="AB78:AC78"/>
    <mergeCell ref="AI42:AJ42"/>
    <mergeCell ref="AI43:AJ43"/>
    <mergeCell ref="AI39:AJ39"/>
    <mergeCell ref="AI34:AJ34"/>
    <mergeCell ref="AI40:AJ40"/>
    <mergeCell ref="AI41:AJ41"/>
    <mergeCell ref="AI38:AJ38"/>
    <mergeCell ref="AK36:AL36"/>
    <mergeCell ref="AK37:AL37"/>
    <mergeCell ref="AI44:AJ44"/>
    <mergeCell ref="AI45:AJ45"/>
    <mergeCell ref="AN66:AO66"/>
    <mergeCell ref="AI52:AJ52"/>
    <mergeCell ref="S16:X17"/>
    <mergeCell ref="S24:X25"/>
    <mergeCell ref="S20:X21"/>
    <mergeCell ref="Z17:AA17"/>
    <mergeCell ref="Z21:AA21"/>
    <mergeCell ref="U65:Z66"/>
    <mergeCell ref="AB66:AC66"/>
    <mergeCell ref="AI47:AJ47"/>
    <mergeCell ref="AI53:AJ53"/>
    <mergeCell ref="AI54:AJ54"/>
    <mergeCell ref="AI55:AJ55"/>
    <mergeCell ref="AI56:AJ56"/>
    <mergeCell ref="AI57:AJ57"/>
    <mergeCell ref="AI50:AJ50"/>
    <mergeCell ref="AI51:AJ51"/>
    <mergeCell ref="AL17:AM17"/>
    <mergeCell ref="AI46:AJ46"/>
    <mergeCell ref="AI48:AJ48"/>
    <mergeCell ref="AI49:AJ49"/>
    <mergeCell ref="AL21:AM21"/>
    <mergeCell ref="AJ162:AK162"/>
    <mergeCell ref="AJ166:AK166"/>
    <mergeCell ref="AJ164:AK164"/>
    <mergeCell ref="AL160:AO162"/>
    <mergeCell ref="AJ160:AK160"/>
    <mergeCell ref="AM163:AN163"/>
    <mergeCell ref="AN64:AO64"/>
    <mergeCell ref="AN68:AO68"/>
    <mergeCell ref="AN94:AO94"/>
    <mergeCell ref="AN92:AO92"/>
    <mergeCell ref="AL119:AO121"/>
    <mergeCell ref="AJ134:AK134"/>
    <mergeCell ref="AJ132:AK132"/>
    <mergeCell ref="AM122:AN122"/>
    <mergeCell ref="AJ120:AK120"/>
    <mergeCell ref="AJ122:AK122"/>
    <mergeCell ref="AN72:AO72"/>
    <mergeCell ref="AN108:AO108"/>
    <mergeCell ref="AJ118:AK118"/>
    <mergeCell ref="AN74:AO74"/>
    <mergeCell ref="AN100:AO100"/>
    <mergeCell ref="X122:Y122"/>
    <mergeCell ref="L120:N120"/>
    <mergeCell ref="D89:H90"/>
    <mergeCell ref="K90:M90"/>
    <mergeCell ref="X118:Y118"/>
    <mergeCell ref="N19:O19"/>
    <mergeCell ref="E38:M40"/>
    <mergeCell ref="N23:O23"/>
    <mergeCell ref="K9:L9"/>
    <mergeCell ref="K13:L13"/>
    <mergeCell ref="K17:L17"/>
    <mergeCell ref="K25:L25"/>
    <mergeCell ref="K21:L21"/>
    <mergeCell ref="D63:H64"/>
    <mergeCell ref="S8:X9"/>
    <mergeCell ref="U77:Z78"/>
    <mergeCell ref="K68:M68"/>
    <mergeCell ref="K72:M72"/>
    <mergeCell ref="K76:M76"/>
    <mergeCell ref="K64:M64"/>
    <mergeCell ref="P67:T68"/>
    <mergeCell ref="R70:S70"/>
    <mergeCell ref="K94:M94"/>
    <mergeCell ref="P93:T94"/>
    <mergeCell ref="D6:H7"/>
    <mergeCell ref="N7:O7"/>
    <mergeCell ref="N11:O11"/>
    <mergeCell ref="N15:O15"/>
    <mergeCell ref="AI28:AJ28"/>
    <mergeCell ref="AI29:AJ29"/>
    <mergeCell ref="AI30:AJ30"/>
    <mergeCell ref="AI31:AJ31"/>
    <mergeCell ref="AI33:AJ33"/>
    <mergeCell ref="AI32:AJ32"/>
    <mergeCell ref="Z9:AA9"/>
    <mergeCell ref="S12:X13"/>
    <mergeCell ref="Z13:AA13"/>
    <mergeCell ref="Z25:AA25"/>
    <mergeCell ref="AI26:AJ26"/>
    <mergeCell ref="AI27:AJ27"/>
    <mergeCell ref="AL7:AM7"/>
    <mergeCell ref="AL11:AM11"/>
    <mergeCell ref="AL15:AM15"/>
    <mergeCell ref="AL19:AM19"/>
    <mergeCell ref="AL9:AM9"/>
    <mergeCell ref="AL13:AM13"/>
    <mergeCell ref="AN76:AO76"/>
    <mergeCell ref="AN104:AO104"/>
    <mergeCell ref="AN82:AO82"/>
    <mergeCell ref="AN96:AO96"/>
    <mergeCell ref="AN98:AO98"/>
    <mergeCell ref="AN102:AO102"/>
    <mergeCell ref="AN78:AO78"/>
    <mergeCell ref="AL23:AM23"/>
    <mergeCell ref="AL25:AM25"/>
    <mergeCell ref="AB104:AC104"/>
    <mergeCell ref="AB108:AC108"/>
    <mergeCell ref="AN106:AO106"/>
    <mergeCell ref="AB92:AC92"/>
    <mergeCell ref="AB96:AC96"/>
    <mergeCell ref="AB100:AC100"/>
    <mergeCell ref="D115:H116"/>
    <mergeCell ref="U95:Z96"/>
    <mergeCell ref="K106:M106"/>
    <mergeCell ref="L116:N116"/>
    <mergeCell ref="U103:Z104"/>
    <mergeCell ref="U107:Z108"/>
    <mergeCell ref="AJ116:AK116"/>
    <mergeCell ref="U91:Z92"/>
    <mergeCell ref="R96:S96"/>
    <mergeCell ref="K98:M98"/>
    <mergeCell ref="K102:M102"/>
    <mergeCell ref="U99:Z100"/>
    <mergeCell ref="Q117:V118"/>
    <mergeCell ref="J196:K196"/>
    <mergeCell ref="J168:K168"/>
    <mergeCell ref="J172:K172"/>
    <mergeCell ref="O166:P166"/>
    <mergeCell ref="J184:K184"/>
    <mergeCell ref="J188:K188"/>
    <mergeCell ref="J192:K192"/>
    <mergeCell ref="O186:P186"/>
    <mergeCell ref="J176:K176"/>
    <mergeCell ref="L118:M118"/>
    <mergeCell ref="Q121:V122"/>
    <mergeCell ref="L122:M122"/>
    <mergeCell ref="L132:N132"/>
    <mergeCell ref="L128:N128"/>
    <mergeCell ref="Q129:V130"/>
    <mergeCell ref="Q165:V166"/>
    <mergeCell ref="Q169:V170"/>
    <mergeCell ref="Q173:V174"/>
    <mergeCell ref="Q177:V178"/>
    <mergeCell ref="AE138:AF138"/>
    <mergeCell ref="AE139:AF139"/>
    <mergeCell ref="AE140:AF140"/>
    <mergeCell ref="AE141:AF141"/>
    <mergeCell ref="AE135:AF135"/>
    <mergeCell ref="AE136:AF136"/>
    <mergeCell ref="AE137:AF137"/>
    <mergeCell ref="AE143:AF143"/>
    <mergeCell ref="AE144:AF144"/>
    <mergeCell ref="X166:Y166"/>
    <mergeCell ref="X174:Y174"/>
    <mergeCell ref="E135:H144"/>
    <mergeCell ref="D159:H160"/>
    <mergeCell ref="D179:H180"/>
    <mergeCell ref="J180:K180"/>
    <mergeCell ref="J164:K164"/>
    <mergeCell ref="J160:K160"/>
    <mergeCell ref="Q197:V198"/>
    <mergeCell ref="Q181:V182"/>
    <mergeCell ref="Q185:V186"/>
    <mergeCell ref="Q189:V190"/>
    <mergeCell ref="Q193:V194"/>
    <mergeCell ref="N163:P165"/>
    <mergeCell ref="N183:P185"/>
  </mergeCells>
  <printOptions horizontalCentered="1"/>
  <pageMargins left="0.3937007874015748" right="0.3937007874015748" top="0.7874015748031497" bottom="0.5905511811023623" header="0.5118110236220472" footer="0.31496062992125984"/>
  <pageSetup firstPageNumber="10" useFirstPageNumber="1" horizontalDpi="600" verticalDpi="600" orientation="portrait" paperSize="9" scale="60" r:id="rId1"/>
  <headerFooter alignWithMargins="0">
    <oddHeader>&amp;R&amp;9小規模多機能型居宅介護</oddHeader>
    <oddFooter>&amp;C&amp;14&amp;P</oddFooter>
  </headerFooter>
  <rowBreaks count="3" manualBreakCount="3">
    <brk id="58" max="255" man="1"/>
    <brk id="110" max="255" man="1"/>
    <brk id="154" max="255" man="1"/>
  </rowBreaks>
  <ignoredErrors>
    <ignoredError sqref="AP79:AP80 AP195:AP196 AP135:AP137 AP26 AP10:AP11 AP14:AP15 AP18:AP19 AP22:AP23 AP67:AP68 AP71:AP72 AP75:AP76 AP191:AP192 AP93:AP94 AP105:AP106 AP97:AP98 AP101:AP102 AP119:AP120 AP123:AP124 AP127:AP128 AP131:AP132 AP183:AP184 AP163:AP164 AP167:AP168 AP171:AP172 AP175:AP176 AP179:AP180 AP188" formula="1"/>
  </ignoredErrors>
</worksheet>
</file>

<file path=xl/worksheets/sheet8.xml><?xml version="1.0" encoding="utf-8"?>
<worksheet xmlns="http://schemas.openxmlformats.org/spreadsheetml/2006/main" xmlns:r="http://schemas.openxmlformats.org/officeDocument/2006/relationships">
  <dimension ref="A1:AL96"/>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25" width="2.375" style="410" customWidth="1"/>
    <col min="26" max="26" width="2.875" style="410" customWidth="1"/>
    <col min="27" max="28" width="2.375" style="410" customWidth="1"/>
    <col min="29" max="30" width="1.875" style="410" customWidth="1"/>
    <col min="31" max="31" width="2.375" style="410" customWidth="1"/>
    <col min="32" max="32" width="2.00390625" style="410" customWidth="1"/>
    <col min="33" max="33" width="1.4921875" style="410" customWidth="1"/>
    <col min="34" max="34" width="1.75390625" style="410" customWidth="1"/>
    <col min="35" max="36" width="2.625" style="410" customWidth="1"/>
    <col min="37" max="37" width="8.625" style="410" customWidth="1"/>
    <col min="38" max="38" width="8.50390625" style="410" customWidth="1"/>
    <col min="39" max="16384" width="9.00390625" style="410" customWidth="1"/>
  </cols>
  <sheetData>
    <row r="1" ht="17.25" customHeight="1">
      <c r="A1" s="76"/>
    </row>
    <row r="2" spans="1:2" ht="17.25" customHeight="1">
      <c r="A2" s="76"/>
      <c r="B2" s="76" t="s">
        <v>610</v>
      </c>
    </row>
    <row r="3" spans="1:2" ht="17.25" customHeight="1">
      <c r="A3" s="76"/>
      <c r="B3" s="76"/>
    </row>
    <row r="4" spans="1:2" ht="17.25" customHeight="1">
      <c r="A4" s="76"/>
      <c r="B4" s="76" t="s">
        <v>1766</v>
      </c>
    </row>
    <row r="5" ht="13.5" customHeight="1"/>
    <row r="6" spans="1:38" ht="16.5" customHeight="1">
      <c r="A6" s="3" t="s">
        <v>345</v>
      </c>
      <c r="B6" s="411"/>
      <c r="C6" s="4" t="s">
        <v>346</v>
      </c>
      <c r="D6" s="438"/>
      <c r="E6" s="415"/>
      <c r="F6" s="415"/>
      <c r="G6" s="415"/>
      <c r="H6" s="415"/>
      <c r="I6" s="415"/>
      <c r="J6" s="415"/>
      <c r="K6" s="415"/>
      <c r="L6" s="415"/>
      <c r="M6" s="415"/>
      <c r="N6" s="415"/>
      <c r="O6" s="415"/>
      <c r="P6" s="415"/>
      <c r="Q6" s="5" t="s">
        <v>347</v>
      </c>
      <c r="R6" s="415"/>
      <c r="S6" s="415"/>
      <c r="T6" s="415"/>
      <c r="U6" s="415"/>
      <c r="V6" s="415"/>
      <c r="W6" s="415"/>
      <c r="X6" s="415"/>
      <c r="Y6" s="415"/>
      <c r="Z6" s="415"/>
      <c r="AA6" s="415"/>
      <c r="AB6" s="415"/>
      <c r="AC6" s="415"/>
      <c r="AD6" s="415"/>
      <c r="AE6" s="415"/>
      <c r="AF6" s="415"/>
      <c r="AG6" s="415"/>
      <c r="AH6" s="415"/>
      <c r="AI6" s="415"/>
      <c r="AJ6" s="416"/>
      <c r="AK6" s="78" t="s">
        <v>611</v>
      </c>
      <c r="AL6" s="78" t="s">
        <v>612</v>
      </c>
    </row>
    <row r="7" spans="1:38" ht="16.5" customHeight="1">
      <c r="A7" s="7" t="s">
        <v>348</v>
      </c>
      <c r="B7" s="8" t="s">
        <v>349</v>
      </c>
      <c r="C7" s="412"/>
      <c r="D7" s="413"/>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12"/>
      <c r="AK7" s="79" t="s">
        <v>1248</v>
      </c>
      <c r="AL7" s="79" t="s">
        <v>1249</v>
      </c>
    </row>
    <row r="8" spans="1:38" ht="16.5" customHeight="1">
      <c r="A8" s="94">
        <v>32</v>
      </c>
      <c r="B8" s="15">
        <v>1111</v>
      </c>
      <c r="C8" s="95" t="s">
        <v>1198</v>
      </c>
      <c r="D8" s="521" t="s">
        <v>613</v>
      </c>
      <c r="E8" s="509"/>
      <c r="F8" s="510"/>
      <c r="G8" s="509" t="s">
        <v>614</v>
      </c>
      <c r="H8" s="515"/>
      <c r="I8" s="515"/>
      <c r="J8" s="516"/>
      <c r="K8" s="43" t="s">
        <v>615</v>
      </c>
      <c r="L8" s="21"/>
      <c r="M8" s="21"/>
      <c r="N8" s="21"/>
      <c r="O8" s="19"/>
      <c r="P8" s="307"/>
      <c r="Q8" s="307"/>
      <c r="R8" s="307"/>
      <c r="S8" s="40"/>
      <c r="T8" s="40"/>
      <c r="U8" s="352"/>
      <c r="V8" s="352"/>
      <c r="W8" s="352"/>
      <c r="X8" s="355"/>
      <c r="Y8" s="593"/>
      <c r="Z8" s="593"/>
      <c r="AA8" s="365"/>
      <c r="AB8" s="365"/>
      <c r="AC8" s="365"/>
      <c r="AD8" s="365"/>
      <c r="AE8" s="365"/>
      <c r="AF8" s="365"/>
      <c r="AG8" s="365"/>
      <c r="AH8" s="365"/>
      <c r="AI8" s="365"/>
      <c r="AJ8" s="27"/>
      <c r="AK8" s="22">
        <f>L9</f>
        <v>805</v>
      </c>
      <c r="AL8" s="23" t="s">
        <v>1343</v>
      </c>
    </row>
    <row r="9" spans="1:38" ht="16.5" customHeight="1">
      <c r="A9" s="94">
        <v>32</v>
      </c>
      <c r="B9" s="15">
        <v>1113</v>
      </c>
      <c r="C9" s="95" t="s">
        <v>1199</v>
      </c>
      <c r="D9" s="522"/>
      <c r="E9" s="511"/>
      <c r="F9" s="512"/>
      <c r="G9" s="517"/>
      <c r="H9" s="517"/>
      <c r="I9" s="517"/>
      <c r="J9" s="518"/>
      <c r="K9" s="44"/>
      <c r="L9" s="592">
        <v>805</v>
      </c>
      <c r="M9" s="592"/>
      <c r="N9" s="25" t="s">
        <v>1249</v>
      </c>
      <c r="O9" s="26"/>
      <c r="P9" s="21" t="s">
        <v>1334</v>
      </c>
      <c r="Q9" s="307"/>
      <c r="R9" s="307"/>
      <c r="S9" s="40"/>
      <c r="T9" s="40"/>
      <c r="U9" s="352"/>
      <c r="V9" s="352"/>
      <c r="W9" s="352"/>
      <c r="X9" s="355"/>
      <c r="Y9" s="383"/>
      <c r="Z9" s="383"/>
      <c r="AA9" s="365"/>
      <c r="AB9" s="365"/>
      <c r="AC9" s="365"/>
      <c r="AD9" s="355" t="s">
        <v>450</v>
      </c>
      <c r="AE9" s="574">
        <v>0.97</v>
      </c>
      <c r="AF9" s="591"/>
      <c r="AG9" s="365"/>
      <c r="AH9" s="365"/>
      <c r="AI9" s="365"/>
      <c r="AJ9" s="27"/>
      <c r="AK9" s="41">
        <f>ROUND(L9*AE9,0)</f>
        <v>781</v>
      </c>
      <c r="AL9" s="23"/>
    </row>
    <row r="10" spans="1:38" ht="16.5" customHeight="1">
      <c r="A10" s="94">
        <v>32</v>
      </c>
      <c r="B10" s="15">
        <v>1121</v>
      </c>
      <c r="C10" s="95" t="s">
        <v>1200</v>
      </c>
      <c r="D10" s="522"/>
      <c r="E10" s="511"/>
      <c r="F10" s="512"/>
      <c r="G10" s="517"/>
      <c r="H10" s="517"/>
      <c r="I10" s="517"/>
      <c r="J10" s="518"/>
      <c r="K10" s="43" t="s">
        <v>616</v>
      </c>
      <c r="L10" s="131"/>
      <c r="M10" s="131"/>
      <c r="N10" s="21"/>
      <c r="O10" s="19"/>
      <c r="P10" s="307"/>
      <c r="Q10" s="307"/>
      <c r="R10" s="307"/>
      <c r="S10" s="40"/>
      <c r="T10" s="40"/>
      <c r="U10" s="352"/>
      <c r="V10" s="365"/>
      <c r="W10" s="365"/>
      <c r="X10" s="355"/>
      <c r="Y10" s="593"/>
      <c r="Z10" s="593"/>
      <c r="AA10" s="365"/>
      <c r="AB10" s="365"/>
      <c r="AC10" s="365"/>
      <c r="AD10" s="365"/>
      <c r="AE10" s="365"/>
      <c r="AF10" s="365"/>
      <c r="AG10" s="365"/>
      <c r="AH10" s="365"/>
      <c r="AI10" s="365"/>
      <c r="AJ10" s="27"/>
      <c r="AK10" s="22">
        <f>L11</f>
        <v>843</v>
      </c>
      <c r="AL10" s="418"/>
    </row>
    <row r="11" spans="1:38" ht="16.5" customHeight="1">
      <c r="A11" s="94">
        <v>32</v>
      </c>
      <c r="B11" s="15">
        <v>1123</v>
      </c>
      <c r="C11" s="95" t="s">
        <v>1201</v>
      </c>
      <c r="D11" s="522"/>
      <c r="E11" s="511"/>
      <c r="F11" s="512"/>
      <c r="G11" s="517"/>
      <c r="H11" s="517"/>
      <c r="I11" s="517"/>
      <c r="J11" s="518"/>
      <c r="K11" s="44"/>
      <c r="L11" s="592">
        <v>843</v>
      </c>
      <c r="M11" s="592"/>
      <c r="N11" s="25" t="s">
        <v>1249</v>
      </c>
      <c r="O11" s="26"/>
      <c r="P11" s="21" t="s">
        <v>1334</v>
      </c>
      <c r="Q11" s="307"/>
      <c r="R11" s="307"/>
      <c r="S11" s="40"/>
      <c r="T11" s="40"/>
      <c r="U11" s="352"/>
      <c r="V11" s="352"/>
      <c r="W11" s="352"/>
      <c r="X11" s="355"/>
      <c r="Y11" s="383"/>
      <c r="Z11" s="383"/>
      <c r="AA11" s="365"/>
      <c r="AB11" s="365"/>
      <c r="AC11" s="365"/>
      <c r="AD11" s="355" t="s">
        <v>450</v>
      </c>
      <c r="AE11" s="574">
        <f>$AE$9</f>
        <v>0.97</v>
      </c>
      <c r="AF11" s="591"/>
      <c r="AG11" s="365"/>
      <c r="AH11" s="365"/>
      <c r="AI11" s="365"/>
      <c r="AJ11" s="27"/>
      <c r="AK11" s="41">
        <f>ROUND(L11*AE11,0)</f>
        <v>818</v>
      </c>
      <c r="AL11" s="418"/>
    </row>
    <row r="12" spans="1:38" ht="16.5" customHeight="1">
      <c r="A12" s="94">
        <v>32</v>
      </c>
      <c r="B12" s="15">
        <v>1131</v>
      </c>
      <c r="C12" s="95" t="s">
        <v>1202</v>
      </c>
      <c r="D12" s="404"/>
      <c r="E12" s="308"/>
      <c r="F12" s="284"/>
      <c r="G12" s="283"/>
      <c r="H12" s="283"/>
      <c r="I12" s="283"/>
      <c r="J12" s="24"/>
      <c r="K12" s="43" t="s">
        <v>617</v>
      </c>
      <c r="L12" s="131"/>
      <c r="M12" s="131"/>
      <c r="N12" s="21"/>
      <c r="O12" s="19"/>
      <c r="P12" s="307"/>
      <c r="Q12" s="307"/>
      <c r="R12" s="307"/>
      <c r="S12" s="40"/>
      <c r="T12" s="40"/>
      <c r="U12" s="352"/>
      <c r="V12" s="365"/>
      <c r="W12" s="365"/>
      <c r="X12" s="355"/>
      <c r="Y12" s="593"/>
      <c r="Z12" s="593"/>
      <c r="AA12" s="365"/>
      <c r="AB12" s="365"/>
      <c r="AC12" s="365"/>
      <c r="AD12" s="365"/>
      <c r="AE12" s="365"/>
      <c r="AF12" s="365"/>
      <c r="AG12" s="365"/>
      <c r="AH12" s="365"/>
      <c r="AI12" s="365"/>
      <c r="AJ12" s="27"/>
      <c r="AK12" s="22">
        <f>L13</f>
        <v>868</v>
      </c>
      <c r="AL12" s="418"/>
    </row>
    <row r="13" spans="1:38" ht="16.5" customHeight="1">
      <c r="A13" s="94">
        <v>32</v>
      </c>
      <c r="B13" s="15">
        <v>1133</v>
      </c>
      <c r="C13" s="95" t="s">
        <v>1203</v>
      </c>
      <c r="D13" s="404"/>
      <c r="E13" s="308"/>
      <c r="F13" s="284"/>
      <c r="G13" s="283"/>
      <c r="H13" s="283"/>
      <c r="I13" s="283"/>
      <c r="J13" s="24"/>
      <c r="K13" s="44"/>
      <c r="L13" s="592">
        <v>868</v>
      </c>
      <c r="M13" s="592"/>
      <c r="N13" s="25" t="s">
        <v>1249</v>
      </c>
      <c r="O13" s="26"/>
      <c r="P13" s="21" t="s">
        <v>1334</v>
      </c>
      <c r="Q13" s="307"/>
      <c r="R13" s="307"/>
      <c r="S13" s="40"/>
      <c r="T13" s="40"/>
      <c r="U13" s="352"/>
      <c r="V13" s="352"/>
      <c r="W13" s="352"/>
      <c r="X13" s="355"/>
      <c r="Y13" s="383"/>
      <c r="Z13" s="383"/>
      <c r="AA13" s="365"/>
      <c r="AB13" s="365"/>
      <c r="AC13" s="365"/>
      <c r="AD13" s="355" t="s">
        <v>450</v>
      </c>
      <c r="AE13" s="574">
        <f>$AE$9</f>
        <v>0.97</v>
      </c>
      <c r="AF13" s="591"/>
      <c r="AG13" s="365"/>
      <c r="AH13" s="365"/>
      <c r="AI13" s="365"/>
      <c r="AJ13" s="27"/>
      <c r="AK13" s="41">
        <f>ROUND(L13*AE13,0)</f>
        <v>842</v>
      </c>
      <c r="AL13" s="418"/>
    </row>
    <row r="14" spans="1:38" ht="16.5" customHeight="1">
      <c r="A14" s="94">
        <v>32</v>
      </c>
      <c r="B14" s="15">
        <v>1141</v>
      </c>
      <c r="C14" s="95" t="s">
        <v>1204</v>
      </c>
      <c r="D14" s="404"/>
      <c r="E14" s="308"/>
      <c r="F14" s="284"/>
      <c r="G14" s="283"/>
      <c r="H14" s="283"/>
      <c r="I14" s="283"/>
      <c r="J14" s="24"/>
      <c r="K14" s="43" t="s">
        <v>618</v>
      </c>
      <c r="L14" s="131"/>
      <c r="M14" s="131"/>
      <c r="N14" s="21"/>
      <c r="O14" s="19"/>
      <c r="P14" s="307"/>
      <c r="Q14" s="307"/>
      <c r="R14" s="307"/>
      <c r="S14" s="40"/>
      <c r="T14" s="40"/>
      <c r="U14" s="352"/>
      <c r="V14" s="365"/>
      <c r="W14" s="365"/>
      <c r="X14" s="355"/>
      <c r="Y14" s="593"/>
      <c r="Z14" s="593"/>
      <c r="AA14" s="365"/>
      <c r="AB14" s="365"/>
      <c r="AC14" s="365"/>
      <c r="AD14" s="365"/>
      <c r="AE14" s="365"/>
      <c r="AF14" s="365"/>
      <c r="AG14" s="365"/>
      <c r="AH14" s="365"/>
      <c r="AI14" s="365"/>
      <c r="AJ14" s="27"/>
      <c r="AK14" s="22">
        <f>L15</f>
        <v>886</v>
      </c>
      <c r="AL14" s="418"/>
    </row>
    <row r="15" spans="1:38" ht="16.5" customHeight="1">
      <c r="A15" s="94">
        <v>32</v>
      </c>
      <c r="B15" s="15">
        <v>1143</v>
      </c>
      <c r="C15" s="95" t="s">
        <v>1205</v>
      </c>
      <c r="D15" s="404"/>
      <c r="E15" s="308"/>
      <c r="F15" s="284"/>
      <c r="G15" s="283"/>
      <c r="H15" s="283"/>
      <c r="I15" s="283"/>
      <c r="J15" s="24"/>
      <c r="K15" s="44"/>
      <c r="L15" s="592">
        <v>886</v>
      </c>
      <c r="M15" s="592"/>
      <c r="N15" s="25" t="s">
        <v>1249</v>
      </c>
      <c r="O15" s="26"/>
      <c r="P15" s="21" t="s">
        <v>1334</v>
      </c>
      <c r="Q15" s="307"/>
      <c r="R15" s="307"/>
      <c r="S15" s="40"/>
      <c r="T15" s="40"/>
      <c r="U15" s="352"/>
      <c r="V15" s="352"/>
      <c r="W15" s="352"/>
      <c r="X15" s="355"/>
      <c r="Y15" s="383"/>
      <c r="Z15" s="383"/>
      <c r="AA15" s="365"/>
      <c r="AB15" s="365"/>
      <c r="AC15" s="365"/>
      <c r="AD15" s="355" t="s">
        <v>450</v>
      </c>
      <c r="AE15" s="574">
        <f>$AE$9</f>
        <v>0.97</v>
      </c>
      <c r="AF15" s="591"/>
      <c r="AG15" s="365"/>
      <c r="AH15" s="365"/>
      <c r="AI15" s="365"/>
      <c r="AJ15" s="27"/>
      <c r="AK15" s="41">
        <f>ROUND(L15*AE15,0)</f>
        <v>859</v>
      </c>
      <c r="AL15" s="418"/>
    </row>
    <row r="16" spans="1:38" ht="16.5" customHeight="1">
      <c r="A16" s="94">
        <v>32</v>
      </c>
      <c r="B16" s="15">
        <v>1151</v>
      </c>
      <c r="C16" s="95" t="s">
        <v>1206</v>
      </c>
      <c r="D16" s="404"/>
      <c r="E16" s="308"/>
      <c r="F16" s="284"/>
      <c r="G16" s="283"/>
      <c r="H16" s="283"/>
      <c r="I16" s="283"/>
      <c r="J16" s="24"/>
      <c r="K16" s="43" t="s">
        <v>619</v>
      </c>
      <c r="L16" s="131"/>
      <c r="M16" s="131"/>
      <c r="N16" s="21"/>
      <c r="O16" s="19"/>
      <c r="P16" s="307"/>
      <c r="Q16" s="307"/>
      <c r="R16" s="307"/>
      <c r="S16" s="40"/>
      <c r="T16" s="40"/>
      <c r="U16" s="352"/>
      <c r="V16" s="365"/>
      <c r="W16" s="365"/>
      <c r="X16" s="355"/>
      <c r="Y16" s="593"/>
      <c r="Z16" s="593"/>
      <c r="AA16" s="365"/>
      <c r="AB16" s="365"/>
      <c r="AC16" s="365"/>
      <c r="AD16" s="365"/>
      <c r="AE16" s="365"/>
      <c r="AF16" s="365"/>
      <c r="AG16" s="365"/>
      <c r="AH16" s="365"/>
      <c r="AI16" s="365"/>
      <c r="AJ16" s="27"/>
      <c r="AK16" s="22">
        <f>L17</f>
        <v>904</v>
      </c>
      <c r="AL16" s="418"/>
    </row>
    <row r="17" spans="1:38" ht="16.5" customHeight="1">
      <c r="A17" s="94">
        <v>32</v>
      </c>
      <c r="B17" s="15">
        <v>1153</v>
      </c>
      <c r="C17" s="95" t="s">
        <v>620</v>
      </c>
      <c r="D17" s="404"/>
      <c r="E17" s="308"/>
      <c r="F17" s="284"/>
      <c r="G17" s="25"/>
      <c r="H17" s="25"/>
      <c r="I17" s="25"/>
      <c r="J17" s="26"/>
      <c r="K17" s="44"/>
      <c r="L17" s="592">
        <v>904</v>
      </c>
      <c r="M17" s="592"/>
      <c r="N17" s="25" t="s">
        <v>1249</v>
      </c>
      <c r="O17" s="26"/>
      <c r="P17" s="364" t="s">
        <v>1334</v>
      </c>
      <c r="Q17" s="307"/>
      <c r="R17" s="307"/>
      <c r="S17" s="40"/>
      <c r="T17" s="40"/>
      <c r="U17" s="352"/>
      <c r="V17" s="352"/>
      <c r="W17" s="352"/>
      <c r="X17" s="355"/>
      <c r="Y17" s="383"/>
      <c r="Z17" s="383"/>
      <c r="AA17" s="365"/>
      <c r="AB17" s="365"/>
      <c r="AC17" s="365"/>
      <c r="AD17" s="355" t="s">
        <v>450</v>
      </c>
      <c r="AE17" s="574">
        <f>$AE$9</f>
        <v>0.97</v>
      </c>
      <c r="AF17" s="591"/>
      <c r="AG17" s="365"/>
      <c r="AH17" s="365"/>
      <c r="AI17" s="365"/>
      <c r="AJ17" s="27"/>
      <c r="AK17" s="41">
        <f>ROUND(L17*AE17,0)</f>
        <v>877</v>
      </c>
      <c r="AL17" s="418"/>
    </row>
    <row r="18" spans="1:38" ht="16.5" customHeight="1">
      <c r="A18" s="94">
        <v>32</v>
      </c>
      <c r="B18" s="15">
        <v>2111</v>
      </c>
      <c r="C18" s="95" t="s">
        <v>1207</v>
      </c>
      <c r="D18" s="522"/>
      <c r="E18" s="511"/>
      <c r="F18" s="512"/>
      <c r="G18" s="509" t="s">
        <v>621</v>
      </c>
      <c r="H18" s="515"/>
      <c r="I18" s="515"/>
      <c r="J18" s="516"/>
      <c r="K18" s="43" t="s">
        <v>622</v>
      </c>
      <c r="L18" s="21"/>
      <c r="M18" s="21"/>
      <c r="N18" s="21"/>
      <c r="O18" s="19"/>
      <c r="P18" s="307"/>
      <c r="Q18" s="307"/>
      <c r="R18" s="307"/>
      <c r="S18" s="40"/>
      <c r="T18" s="40"/>
      <c r="U18" s="352"/>
      <c r="V18" s="352"/>
      <c r="W18" s="352"/>
      <c r="X18" s="355"/>
      <c r="Y18" s="593"/>
      <c r="Z18" s="593"/>
      <c r="AA18" s="365"/>
      <c r="AB18" s="365"/>
      <c r="AC18" s="365"/>
      <c r="AD18" s="365"/>
      <c r="AE18" s="365"/>
      <c r="AF18" s="365"/>
      <c r="AG18" s="365"/>
      <c r="AH18" s="365"/>
      <c r="AI18" s="365"/>
      <c r="AJ18" s="27"/>
      <c r="AK18" s="22">
        <f>L19</f>
        <v>792</v>
      </c>
      <c r="AL18" s="23"/>
    </row>
    <row r="19" spans="1:38" ht="16.5" customHeight="1">
      <c r="A19" s="94">
        <v>32</v>
      </c>
      <c r="B19" s="15">
        <v>2113</v>
      </c>
      <c r="C19" s="95" t="s">
        <v>1208</v>
      </c>
      <c r="D19" s="522"/>
      <c r="E19" s="511"/>
      <c r="F19" s="512"/>
      <c r="G19" s="517"/>
      <c r="H19" s="517"/>
      <c r="I19" s="517"/>
      <c r="J19" s="518"/>
      <c r="K19" s="44"/>
      <c r="L19" s="592">
        <v>792</v>
      </c>
      <c r="M19" s="592"/>
      <c r="N19" s="25" t="s">
        <v>1249</v>
      </c>
      <c r="O19" s="26"/>
      <c r="P19" s="21" t="s">
        <v>1334</v>
      </c>
      <c r="Q19" s="307"/>
      <c r="R19" s="307"/>
      <c r="S19" s="40"/>
      <c r="T19" s="40"/>
      <c r="U19" s="352"/>
      <c r="V19" s="352"/>
      <c r="W19" s="352"/>
      <c r="X19" s="355"/>
      <c r="Y19" s="383"/>
      <c r="Z19" s="383"/>
      <c r="AA19" s="365"/>
      <c r="AB19" s="365"/>
      <c r="AC19" s="365"/>
      <c r="AD19" s="355" t="s">
        <v>450</v>
      </c>
      <c r="AE19" s="574">
        <f>$AE$9</f>
        <v>0.97</v>
      </c>
      <c r="AF19" s="591"/>
      <c r="AG19" s="365"/>
      <c r="AH19" s="365"/>
      <c r="AI19" s="365"/>
      <c r="AJ19" s="27"/>
      <c r="AK19" s="41">
        <f>ROUND(L19*AE19,0)</f>
        <v>768</v>
      </c>
      <c r="AL19" s="23"/>
    </row>
    <row r="20" spans="1:38" ht="16.5" customHeight="1">
      <c r="A20" s="94">
        <v>32</v>
      </c>
      <c r="B20" s="15">
        <v>2121</v>
      </c>
      <c r="C20" s="95" t="s">
        <v>1209</v>
      </c>
      <c r="D20" s="522"/>
      <c r="E20" s="511"/>
      <c r="F20" s="512"/>
      <c r="G20" s="517"/>
      <c r="H20" s="517"/>
      <c r="I20" s="517"/>
      <c r="J20" s="518"/>
      <c r="K20" s="43" t="s">
        <v>616</v>
      </c>
      <c r="L20" s="131"/>
      <c r="M20" s="131"/>
      <c r="N20" s="21"/>
      <c r="O20" s="19"/>
      <c r="P20" s="307"/>
      <c r="Q20" s="307"/>
      <c r="R20" s="307"/>
      <c r="S20" s="40"/>
      <c r="T20" s="40"/>
      <c r="U20" s="352"/>
      <c r="V20" s="365"/>
      <c r="W20" s="365"/>
      <c r="X20" s="355"/>
      <c r="Y20" s="593"/>
      <c r="Z20" s="593"/>
      <c r="AA20" s="365"/>
      <c r="AB20" s="365"/>
      <c r="AC20" s="365"/>
      <c r="AD20" s="365"/>
      <c r="AE20" s="365"/>
      <c r="AF20" s="365"/>
      <c r="AG20" s="365"/>
      <c r="AH20" s="365"/>
      <c r="AI20" s="365"/>
      <c r="AJ20" s="27"/>
      <c r="AK20" s="22">
        <f>L21</f>
        <v>830</v>
      </c>
      <c r="AL20" s="418"/>
    </row>
    <row r="21" spans="1:38" ht="16.5" customHeight="1">
      <c r="A21" s="94">
        <v>32</v>
      </c>
      <c r="B21" s="15">
        <v>2123</v>
      </c>
      <c r="C21" s="95" t="s">
        <v>1210</v>
      </c>
      <c r="D21" s="522"/>
      <c r="E21" s="511"/>
      <c r="F21" s="512"/>
      <c r="G21" s="517"/>
      <c r="H21" s="517"/>
      <c r="I21" s="517"/>
      <c r="J21" s="518"/>
      <c r="K21" s="44"/>
      <c r="L21" s="592">
        <v>830</v>
      </c>
      <c r="M21" s="592"/>
      <c r="N21" s="25" t="s">
        <v>1249</v>
      </c>
      <c r="O21" s="26"/>
      <c r="P21" s="21" t="s">
        <v>1334</v>
      </c>
      <c r="Q21" s="307"/>
      <c r="R21" s="307"/>
      <c r="S21" s="40"/>
      <c r="T21" s="40"/>
      <c r="U21" s="352"/>
      <c r="V21" s="352"/>
      <c r="W21" s="352"/>
      <c r="X21" s="355"/>
      <c r="Y21" s="383"/>
      <c r="Z21" s="383"/>
      <c r="AA21" s="365"/>
      <c r="AB21" s="365"/>
      <c r="AC21" s="365"/>
      <c r="AD21" s="355" t="s">
        <v>450</v>
      </c>
      <c r="AE21" s="574">
        <f>$AE$9</f>
        <v>0.97</v>
      </c>
      <c r="AF21" s="591"/>
      <c r="AG21" s="365"/>
      <c r="AH21" s="365"/>
      <c r="AI21" s="365"/>
      <c r="AJ21" s="27"/>
      <c r="AK21" s="41">
        <f>ROUND(L21*AE21,0)</f>
        <v>805</v>
      </c>
      <c r="AL21" s="418"/>
    </row>
    <row r="22" spans="1:38" ht="16.5" customHeight="1">
      <c r="A22" s="94">
        <v>32</v>
      </c>
      <c r="B22" s="15">
        <v>2131</v>
      </c>
      <c r="C22" s="95" t="s">
        <v>1211</v>
      </c>
      <c r="D22" s="404"/>
      <c r="E22" s="308"/>
      <c r="F22" s="284"/>
      <c r="G22" s="283"/>
      <c r="H22" s="283"/>
      <c r="I22" s="283"/>
      <c r="J22" s="24"/>
      <c r="K22" s="43" t="s">
        <v>617</v>
      </c>
      <c r="L22" s="131"/>
      <c r="M22" s="131"/>
      <c r="N22" s="21"/>
      <c r="O22" s="19"/>
      <c r="P22" s="307"/>
      <c r="Q22" s="307"/>
      <c r="R22" s="307"/>
      <c r="S22" s="40"/>
      <c r="T22" s="40"/>
      <c r="U22" s="352"/>
      <c r="V22" s="365"/>
      <c r="W22" s="365"/>
      <c r="X22" s="355"/>
      <c r="Y22" s="593"/>
      <c r="Z22" s="593"/>
      <c r="AA22" s="365"/>
      <c r="AB22" s="365"/>
      <c r="AC22" s="365"/>
      <c r="AD22" s="365"/>
      <c r="AE22" s="365"/>
      <c r="AF22" s="365"/>
      <c r="AG22" s="365"/>
      <c r="AH22" s="365"/>
      <c r="AI22" s="365"/>
      <c r="AJ22" s="27"/>
      <c r="AK22" s="22">
        <f>L23</f>
        <v>855</v>
      </c>
      <c r="AL22" s="418"/>
    </row>
    <row r="23" spans="1:38" ht="16.5" customHeight="1">
      <c r="A23" s="94">
        <v>32</v>
      </c>
      <c r="B23" s="15">
        <v>2133</v>
      </c>
      <c r="C23" s="95" t="s">
        <v>1212</v>
      </c>
      <c r="D23" s="404"/>
      <c r="E23" s="308"/>
      <c r="F23" s="284"/>
      <c r="G23" s="283"/>
      <c r="H23" s="283"/>
      <c r="I23" s="283"/>
      <c r="J23" s="24"/>
      <c r="K23" s="44"/>
      <c r="L23" s="592">
        <v>855</v>
      </c>
      <c r="M23" s="592"/>
      <c r="N23" s="25" t="s">
        <v>1249</v>
      </c>
      <c r="O23" s="26"/>
      <c r="P23" s="21" t="s">
        <v>1334</v>
      </c>
      <c r="Q23" s="307"/>
      <c r="R23" s="307"/>
      <c r="S23" s="40"/>
      <c r="T23" s="40"/>
      <c r="U23" s="352"/>
      <c r="V23" s="352"/>
      <c r="W23" s="352"/>
      <c r="X23" s="355"/>
      <c r="Y23" s="383"/>
      <c r="Z23" s="383"/>
      <c r="AA23" s="365"/>
      <c r="AB23" s="365"/>
      <c r="AC23" s="365"/>
      <c r="AD23" s="355" t="s">
        <v>450</v>
      </c>
      <c r="AE23" s="574">
        <f>$AE$9</f>
        <v>0.97</v>
      </c>
      <c r="AF23" s="591"/>
      <c r="AG23" s="365"/>
      <c r="AH23" s="365"/>
      <c r="AI23" s="365"/>
      <c r="AJ23" s="27"/>
      <c r="AK23" s="41">
        <f>ROUND(L23*AE23,0)</f>
        <v>829</v>
      </c>
      <c r="AL23" s="418"/>
    </row>
    <row r="24" spans="1:38" ht="16.5" customHeight="1">
      <c r="A24" s="94">
        <v>32</v>
      </c>
      <c r="B24" s="15">
        <v>2141</v>
      </c>
      <c r="C24" s="95" t="s">
        <v>1213</v>
      </c>
      <c r="D24" s="404"/>
      <c r="E24" s="308"/>
      <c r="F24" s="284"/>
      <c r="G24" s="283"/>
      <c r="H24" s="283"/>
      <c r="I24" s="283"/>
      <c r="J24" s="24"/>
      <c r="K24" s="43" t="s">
        <v>618</v>
      </c>
      <c r="L24" s="131"/>
      <c r="M24" s="131"/>
      <c r="N24" s="21"/>
      <c r="O24" s="19"/>
      <c r="P24" s="307"/>
      <c r="Q24" s="307"/>
      <c r="R24" s="307"/>
      <c r="S24" s="40"/>
      <c r="T24" s="40"/>
      <c r="U24" s="352"/>
      <c r="V24" s="365"/>
      <c r="W24" s="365"/>
      <c r="X24" s="355"/>
      <c r="Y24" s="593"/>
      <c r="Z24" s="593"/>
      <c r="AA24" s="365"/>
      <c r="AB24" s="365"/>
      <c r="AC24" s="365"/>
      <c r="AD24" s="365"/>
      <c r="AE24" s="365"/>
      <c r="AF24" s="365"/>
      <c r="AG24" s="365"/>
      <c r="AH24" s="365"/>
      <c r="AI24" s="365"/>
      <c r="AJ24" s="27"/>
      <c r="AK24" s="22">
        <f>L25</f>
        <v>872</v>
      </c>
      <c r="AL24" s="418"/>
    </row>
    <row r="25" spans="1:38" ht="16.5" customHeight="1">
      <c r="A25" s="94">
        <v>32</v>
      </c>
      <c r="B25" s="15">
        <v>2143</v>
      </c>
      <c r="C25" s="95" t="s">
        <v>1214</v>
      </c>
      <c r="D25" s="404"/>
      <c r="E25" s="308"/>
      <c r="F25" s="284"/>
      <c r="G25" s="283"/>
      <c r="H25" s="283"/>
      <c r="I25" s="283"/>
      <c r="J25" s="24"/>
      <c r="K25" s="44"/>
      <c r="L25" s="592">
        <v>872</v>
      </c>
      <c r="M25" s="592"/>
      <c r="N25" s="25" t="s">
        <v>1249</v>
      </c>
      <c r="O25" s="26"/>
      <c r="P25" s="21" t="s">
        <v>1334</v>
      </c>
      <c r="Q25" s="307"/>
      <c r="R25" s="307"/>
      <c r="S25" s="40"/>
      <c r="T25" s="40"/>
      <c r="U25" s="352"/>
      <c r="V25" s="352"/>
      <c r="W25" s="352"/>
      <c r="X25" s="355"/>
      <c r="Y25" s="383"/>
      <c r="Z25" s="383"/>
      <c r="AA25" s="365"/>
      <c r="AB25" s="365"/>
      <c r="AC25" s="365"/>
      <c r="AD25" s="355" t="s">
        <v>450</v>
      </c>
      <c r="AE25" s="574">
        <f>$AE$9</f>
        <v>0.97</v>
      </c>
      <c r="AF25" s="591"/>
      <c r="AG25" s="365"/>
      <c r="AH25" s="365"/>
      <c r="AI25" s="365"/>
      <c r="AJ25" s="27"/>
      <c r="AK25" s="41">
        <f>ROUND(L25*AE25,0)</f>
        <v>846</v>
      </c>
      <c r="AL25" s="418"/>
    </row>
    <row r="26" spans="1:38" ht="16.5" customHeight="1">
      <c r="A26" s="94">
        <v>32</v>
      </c>
      <c r="B26" s="15">
        <v>2151</v>
      </c>
      <c r="C26" s="95" t="s">
        <v>1215</v>
      </c>
      <c r="D26" s="404"/>
      <c r="E26" s="308"/>
      <c r="F26" s="284"/>
      <c r="G26" s="283"/>
      <c r="H26" s="283"/>
      <c r="I26" s="283"/>
      <c r="J26" s="24"/>
      <c r="K26" s="43" t="s">
        <v>619</v>
      </c>
      <c r="L26" s="131"/>
      <c r="M26" s="131"/>
      <c r="N26" s="21"/>
      <c r="O26" s="19"/>
      <c r="P26" s="307"/>
      <c r="Q26" s="307"/>
      <c r="R26" s="307"/>
      <c r="S26" s="40"/>
      <c r="T26" s="40"/>
      <c r="U26" s="352"/>
      <c r="V26" s="365"/>
      <c r="W26" s="365"/>
      <c r="X26" s="355"/>
      <c r="Y26" s="593"/>
      <c r="Z26" s="593"/>
      <c r="AA26" s="365"/>
      <c r="AB26" s="365"/>
      <c r="AC26" s="365"/>
      <c r="AD26" s="365"/>
      <c r="AE26" s="365"/>
      <c r="AF26" s="365"/>
      <c r="AG26" s="365"/>
      <c r="AH26" s="365"/>
      <c r="AI26" s="365"/>
      <c r="AJ26" s="27"/>
      <c r="AK26" s="22">
        <f>L27</f>
        <v>890</v>
      </c>
      <c r="AL26" s="418"/>
    </row>
    <row r="27" spans="1:38" ht="16.5" customHeight="1">
      <c r="A27" s="94">
        <v>32</v>
      </c>
      <c r="B27" s="15">
        <v>2153</v>
      </c>
      <c r="C27" s="95" t="s">
        <v>1216</v>
      </c>
      <c r="D27" s="310"/>
      <c r="E27" s="311"/>
      <c r="F27" s="54"/>
      <c r="G27" s="25"/>
      <c r="H27" s="25"/>
      <c r="I27" s="25"/>
      <c r="J27" s="26"/>
      <c r="K27" s="44"/>
      <c r="L27" s="592">
        <v>890</v>
      </c>
      <c r="M27" s="592"/>
      <c r="N27" s="25" t="s">
        <v>1249</v>
      </c>
      <c r="O27" s="26"/>
      <c r="P27" s="364" t="s">
        <v>1334</v>
      </c>
      <c r="Q27" s="307"/>
      <c r="R27" s="307"/>
      <c r="S27" s="40"/>
      <c r="T27" s="40"/>
      <c r="U27" s="352"/>
      <c r="V27" s="352"/>
      <c r="W27" s="352"/>
      <c r="X27" s="355"/>
      <c r="Y27" s="383"/>
      <c r="Z27" s="383"/>
      <c r="AA27" s="365"/>
      <c r="AB27" s="365"/>
      <c r="AC27" s="365"/>
      <c r="AD27" s="355" t="s">
        <v>450</v>
      </c>
      <c r="AE27" s="574">
        <f>$AE$9</f>
        <v>0.97</v>
      </c>
      <c r="AF27" s="591"/>
      <c r="AG27" s="365"/>
      <c r="AH27" s="365"/>
      <c r="AI27" s="365"/>
      <c r="AJ27" s="27"/>
      <c r="AK27" s="41">
        <f>ROUND(L27*AE27,0)</f>
        <v>863</v>
      </c>
      <c r="AL27" s="418"/>
    </row>
    <row r="28" spans="1:38" ht="16.5" customHeight="1">
      <c r="A28" s="94">
        <v>32</v>
      </c>
      <c r="B28" s="15">
        <v>6141</v>
      </c>
      <c r="C28" s="16" t="s">
        <v>1465</v>
      </c>
      <c r="D28" s="45"/>
      <c r="E28" s="21" t="s">
        <v>623</v>
      </c>
      <c r="F28" s="21"/>
      <c r="G28" s="21"/>
      <c r="H28" s="21"/>
      <c r="I28" s="21"/>
      <c r="J28" s="19"/>
      <c r="K28" s="364" t="s">
        <v>624</v>
      </c>
      <c r="L28" s="307"/>
      <c r="M28" s="365"/>
      <c r="N28" s="382"/>
      <c r="O28" s="382"/>
      <c r="P28" s="365"/>
      <c r="Q28" s="305"/>
      <c r="R28" s="21"/>
      <c r="S28" s="307"/>
      <c r="T28" s="307"/>
      <c r="U28" s="40"/>
      <c r="V28" s="40"/>
      <c r="W28" s="352"/>
      <c r="X28" s="352"/>
      <c r="Y28" s="352"/>
      <c r="Z28" s="307"/>
      <c r="AA28" s="307"/>
      <c r="AB28" s="307"/>
      <c r="AC28" s="355"/>
      <c r="AD28" s="592">
        <v>50</v>
      </c>
      <c r="AE28" s="592"/>
      <c r="AF28" s="307" t="s">
        <v>1740</v>
      </c>
      <c r="AG28" s="307"/>
      <c r="AH28" s="307"/>
      <c r="AI28" s="307"/>
      <c r="AJ28" s="27"/>
      <c r="AK28" s="22">
        <f>AD28</f>
        <v>50</v>
      </c>
      <c r="AL28" s="418"/>
    </row>
    <row r="29" spans="1:38" ht="16.5" customHeight="1">
      <c r="A29" s="94">
        <v>32</v>
      </c>
      <c r="B29" s="15">
        <v>6151</v>
      </c>
      <c r="C29" s="16" t="s">
        <v>1466</v>
      </c>
      <c r="D29" s="310"/>
      <c r="E29" s="25"/>
      <c r="F29" s="25"/>
      <c r="G29" s="25"/>
      <c r="H29" s="25"/>
      <c r="I29" s="25"/>
      <c r="J29" s="26"/>
      <c r="K29" s="364" t="s">
        <v>625</v>
      </c>
      <c r="L29" s="307"/>
      <c r="M29" s="365"/>
      <c r="N29" s="382"/>
      <c r="O29" s="382"/>
      <c r="P29" s="365"/>
      <c r="Q29" s="305"/>
      <c r="R29" s="21"/>
      <c r="S29" s="307"/>
      <c r="T29" s="307"/>
      <c r="U29" s="40"/>
      <c r="V29" s="40"/>
      <c r="W29" s="352"/>
      <c r="X29" s="352"/>
      <c r="Y29" s="352"/>
      <c r="Z29" s="307"/>
      <c r="AA29" s="307"/>
      <c r="AB29" s="307"/>
      <c r="AC29" s="355"/>
      <c r="AD29" s="592">
        <v>25</v>
      </c>
      <c r="AE29" s="592"/>
      <c r="AF29" s="307" t="s">
        <v>1740</v>
      </c>
      <c r="AG29" s="307"/>
      <c r="AH29" s="307"/>
      <c r="AI29" s="307"/>
      <c r="AJ29" s="27"/>
      <c r="AK29" s="22">
        <f>AD29</f>
        <v>25</v>
      </c>
      <c r="AL29" s="418"/>
    </row>
    <row r="30" spans="1:38" ht="16.5" customHeight="1">
      <c r="A30" s="94">
        <v>32</v>
      </c>
      <c r="B30" s="14">
        <v>6109</v>
      </c>
      <c r="C30" s="63" t="s">
        <v>1557</v>
      </c>
      <c r="D30" s="220"/>
      <c r="E30" s="365" t="s">
        <v>626</v>
      </c>
      <c r="F30" s="365"/>
      <c r="G30" s="365"/>
      <c r="H30" s="365"/>
      <c r="I30" s="365"/>
      <c r="J30" s="307"/>
      <c r="K30" s="25"/>
      <c r="L30" s="307"/>
      <c r="M30" s="307"/>
      <c r="N30" s="382"/>
      <c r="O30" s="382"/>
      <c r="P30" s="25"/>
      <c r="Q30" s="305"/>
      <c r="R30" s="21"/>
      <c r="S30" s="307"/>
      <c r="T30" s="307"/>
      <c r="U30" s="40"/>
      <c r="V30" s="40"/>
      <c r="W30" s="352"/>
      <c r="X30" s="352"/>
      <c r="Y30" s="352"/>
      <c r="Z30" s="307"/>
      <c r="AA30" s="307"/>
      <c r="AB30" s="307"/>
      <c r="AC30" s="355"/>
      <c r="AD30" s="592">
        <v>120</v>
      </c>
      <c r="AE30" s="592"/>
      <c r="AF30" s="307" t="s">
        <v>1740</v>
      </c>
      <c r="AG30" s="307"/>
      <c r="AH30" s="307"/>
      <c r="AI30" s="307"/>
      <c r="AJ30" s="27"/>
      <c r="AK30" s="22">
        <f aca="true" t="shared" si="0" ref="AK30:AK41">AD30</f>
        <v>120</v>
      </c>
      <c r="AL30" s="418"/>
    </row>
    <row r="31" spans="1:38" ht="16.5" customHeight="1">
      <c r="A31" s="94">
        <v>32</v>
      </c>
      <c r="B31" s="15">
        <v>6142</v>
      </c>
      <c r="C31" s="16" t="s">
        <v>1217</v>
      </c>
      <c r="D31" s="17"/>
      <c r="E31" s="116" t="s">
        <v>627</v>
      </c>
      <c r="F31" s="21"/>
      <c r="G31" s="21"/>
      <c r="H31" s="21"/>
      <c r="I31" s="21"/>
      <c r="J31" s="19"/>
      <c r="K31" s="306" t="s">
        <v>1441</v>
      </c>
      <c r="L31" s="307"/>
      <c r="M31" s="307"/>
      <c r="N31" s="382"/>
      <c r="O31" s="382"/>
      <c r="P31" s="25"/>
      <c r="Q31" s="305"/>
      <c r="R31" s="21"/>
      <c r="S31" s="307"/>
      <c r="T31" s="307"/>
      <c r="U31" s="40"/>
      <c r="V31" s="40"/>
      <c r="W31" s="352"/>
      <c r="X31" s="352"/>
      <c r="Y31" s="352"/>
      <c r="Z31" s="307"/>
      <c r="AA31" s="307"/>
      <c r="AB31" s="307"/>
      <c r="AC31" s="355"/>
      <c r="AD31" s="592">
        <v>80</v>
      </c>
      <c r="AE31" s="592"/>
      <c r="AF31" s="307" t="s">
        <v>1740</v>
      </c>
      <c r="AG31" s="307"/>
      <c r="AH31" s="307"/>
      <c r="AI31" s="307"/>
      <c r="AJ31" s="27"/>
      <c r="AK31" s="22">
        <f>AD31</f>
        <v>80</v>
      </c>
      <c r="AL31" s="23"/>
    </row>
    <row r="32" spans="1:38" ht="16.5" customHeight="1">
      <c r="A32" s="94">
        <v>32</v>
      </c>
      <c r="B32" s="15">
        <v>6143</v>
      </c>
      <c r="C32" s="16" t="s">
        <v>1218</v>
      </c>
      <c r="D32" s="404"/>
      <c r="E32" s="283"/>
      <c r="F32" s="283"/>
      <c r="G32" s="283"/>
      <c r="H32" s="283"/>
      <c r="I32" s="283"/>
      <c r="J32" s="24"/>
      <c r="K32" s="306" t="s">
        <v>1442</v>
      </c>
      <c r="L32" s="307"/>
      <c r="M32" s="307"/>
      <c r="N32" s="382"/>
      <c r="O32" s="382"/>
      <c r="P32" s="25"/>
      <c r="Q32" s="305"/>
      <c r="R32" s="21"/>
      <c r="S32" s="307"/>
      <c r="T32" s="307"/>
      <c r="U32" s="40"/>
      <c r="V32" s="40"/>
      <c r="W32" s="352"/>
      <c r="X32" s="352"/>
      <c r="Y32" s="352"/>
      <c r="Z32" s="307"/>
      <c r="AA32" s="307"/>
      <c r="AB32" s="307"/>
      <c r="AC32" s="355"/>
      <c r="AD32" s="592">
        <v>680</v>
      </c>
      <c r="AE32" s="592"/>
      <c r="AF32" s="307" t="s">
        <v>1740</v>
      </c>
      <c r="AG32" s="307"/>
      <c r="AH32" s="307"/>
      <c r="AI32" s="307"/>
      <c r="AJ32" s="27"/>
      <c r="AK32" s="22">
        <f>AD32</f>
        <v>680</v>
      </c>
      <c r="AL32" s="418"/>
    </row>
    <row r="33" spans="1:38" ht="16.5" customHeight="1">
      <c r="A33" s="94">
        <v>32</v>
      </c>
      <c r="B33" s="15">
        <v>6144</v>
      </c>
      <c r="C33" s="16" t="s">
        <v>0</v>
      </c>
      <c r="D33" s="310"/>
      <c r="E33" s="25"/>
      <c r="F33" s="25"/>
      <c r="G33" s="25"/>
      <c r="H33" s="25"/>
      <c r="I33" s="25"/>
      <c r="J33" s="26"/>
      <c r="K33" s="306" t="s">
        <v>1443</v>
      </c>
      <c r="L33" s="307"/>
      <c r="M33" s="307"/>
      <c r="N33" s="382"/>
      <c r="O33" s="382"/>
      <c r="P33" s="25"/>
      <c r="Q33" s="305"/>
      <c r="R33" s="21"/>
      <c r="S33" s="307"/>
      <c r="T33" s="307"/>
      <c r="U33" s="40"/>
      <c r="V33" s="40"/>
      <c r="W33" s="352"/>
      <c r="X33" s="352"/>
      <c r="Y33" s="352"/>
      <c r="Z33" s="307"/>
      <c r="AA33" s="307"/>
      <c r="AB33" s="307"/>
      <c r="AC33" s="527">
        <v>1280</v>
      </c>
      <c r="AD33" s="527"/>
      <c r="AE33" s="527"/>
      <c r="AF33" s="307" t="s">
        <v>1740</v>
      </c>
      <c r="AG33" s="307"/>
      <c r="AH33" s="307"/>
      <c r="AI33" s="307"/>
      <c r="AJ33" s="27"/>
      <c r="AK33" s="22">
        <f>AC33</f>
        <v>1280</v>
      </c>
      <c r="AL33" s="418"/>
    </row>
    <row r="34" spans="1:38" ht="16.5" customHeight="1">
      <c r="A34" s="94">
        <v>32</v>
      </c>
      <c r="B34" s="15">
        <v>1550</v>
      </c>
      <c r="C34" s="95" t="s">
        <v>628</v>
      </c>
      <c r="D34" s="37" t="s">
        <v>629</v>
      </c>
      <c r="E34" s="99"/>
      <c r="F34" s="99"/>
      <c r="G34" s="99"/>
      <c r="H34" s="99"/>
      <c r="I34" s="99"/>
      <c r="J34" s="99"/>
      <c r="K34" s="99"/>
      <c r="L34" s="307"/>
      <c r="M34" s="307"/>
      <c r="N34" s="99"/>
      <c r="O34" s="99"/>
      <c r="P34" s="99"/>
      <c r="Q34" s="99"/>
      <c r="R34" s="307"/>
      <c r="S34" s="307"/>
      <c r="T34" s="307"/>
      <c r="U34" s="307"/>
      <c r="V34" s="414"/>
      <c r="W34" s="353"/>
      <c r="X34" s="414"/>
      <c r="Y34" s="40"/>
      <c r="Z34" s="307"/>
      <c r="AA34" s="307"/>
      <c r="AB34" s="307"/>
      <c r="AC34" s="355"/>
      <c r="AD34" s="592">
        <v>30</v>
      </c>
      <c r="AE34" s="592"/>
      <c r="AF34" s="307" t="s">
        <v>1740</v>
      </c>
      <c r="AG34" s="307"/>
      <c r="AH34" s="307"/>
      <c r="AI34" s="307"/>
      <c r="AJ34" s="27"/>
      <c r="AK34" s="22">
        <f t="shared" si="0"/>
        <v>30</v>
      </c>
      <c r="AL34" s="98"/>
    </row>
    <row r="35" spans="1:38" ht="16.5" customHeight="1">
      <c r="A35" s="14">
        <v>32</v>
      </c>
      <c r="B35" s="15">
        <v>1600</v>
      </c>
      <c r="C35" s="95" t="s">
        <v>1741</v>
      </c>
      <c r="D35" s="37" t="s">
        <v>1742</v>
      </c>
      <c r="E35" s="99"/>
      <c r="F35" s="99"/>
      <c r="G35" s="99"/>
      <c r="H35" s="99"/>
      <c r="I35" s="99"/>
      <c r="J35" s="99"/>
      <c r="K35" s="99"/>
      <c r="L35" s="307"/>
      <c r="M35" s="307"/>
      <c r="N35" s="99"/>
      <c r="O35" s="99"/>
      <c r="P35" s="99"/>
      <c r="Q35" s="99"/>
      <c r="R35" s="307"/>
      <c r="S35" s="307"/>
      <c r="T35" s="307"/>
      <c r="U35" s="307"/>
      <c r="V35" s="414"/>
      <c r="W35" s="353"/>
      <c r="X35" s="414"/>
      <c r="Y35" s="40"/>
      <c r="Z35" s="307"/>
      <c r="AA35" s="307"/>
      <c r="AB35" s="307"/>
      <c r="AC35" s="355"/>
      <c r="AD35" s="592">
        <v>39</v>
      </c>
      <c r="AE35" s="592"/>
      <c r="AF35" s="307" t="s">
        <v>1740</v>
      </c>
      <c r="AG35" s="307"/>
      <c r="AH35" s="307"/>
      <c r="AI35" s="307"/>
      <c r="AJ35" s="27"/>
      <c r="AK35" s="41">
        <f t="shared" si="0"/>
        <v>39</v>
      </c>
      <c r="AL35" s="98"/>
    </row>
    <row r="36" spans="1:38" ht="16.5" customHeight="1">
      <c r="A36" s="94">
        <v>32</v>
      </c>
      <c r="B36" s="15">
        <v>6502</v>
      </c>
      <c r="C36" s="16" t="s">
        <v>1565</v>
      </c>
      <c r="D36" s="365" t="s">
        <v>630</v>
      </c>
      <c r="E36" s="365"/>
      <c r="F36" s="365"/>
      <c r="G36" s="365"/>
      <c r="H36" s="365"/>
      <c r="I36" s="365"/>
      <c r="J36" s="307"/>
      <c r="K36" s="25"/>
      <c r="L36" s="307"/>
      <c r="M36" s="307"/>
      <c r="N36" s="382"/>
      <c r="O36" s="382"/>
      <c r="P36" s="25"/>
      <c r="Q36" s="305"/>
      <c r="R36" s="21"/>
      <c r="S36" s="307"/>
      <c r="T36" s="307"/>
      <c r="U36" s="40"/>
      <c r="V36" s="40"/>
      <c r="W36" s="352"/>
      <c r="X36" s="352"/>
      <c r="Y36" s="352"/>
      <c r="Z36" s="307"/>
      <c r="AA36" s="307"/>
      <c r="AB36" s="307"/>
      <c r="AC36" s="355"/>
      <c r="AD36" s="592">
        <v>400</v>
      </c>
      <c r="AE36" s="592"/>
      <c r="AF36" s="307" t="s">
        <v>1740</v>
      </c>
      <c r="AG36" s="307"/>
      <c r="AH36" s="307"/>
      <c r="AI36" s="307"/>
      <c r="AJ36" s="27"/>
      <c r="AK36" s="22">
        <f t="shared" si="0"/>
        <v>400</v>
      </c>
      <c r="AL36" s="122" t="s">
        <v>2123</v>
      </c>
    </row>
    <row r="37" spans="1:38" ht="16.5" customHeight="1">
      <c r="A37" s="94">
        <v>32</v>
      </c>
      <c r="B37" s="14">
        <v>6133</v>
      </c>
      <c r="C37" s="16" t="s">
        <v>1566</v>
      </c>
      <c r="D37" s="43" t="s">
        <v>631</v>
      </c>
      <c r="E37" s="21"/>
      <c r="F37" s="21"/>
      <c r="G37" s="21"/>
      <c r="H37" s="21"/>
      <c r="I37" s="21"/>
      <c r="J37" s="2"/>
      <c r="K37" s="21"/>
      <c r="L37" s="2"/>
      <c r="M37" s="306" t="s">
        <v>632</v>
      </c>
      <c r="N37" s="414"/>
      <c r="O37" s="385"/>
      <c r="P37" s="307"/>
      <c r="Q37" s="307"/>
      <c r="R37" s="365"/>
      <c r="S37" s="307"/>
      <c r="T37" s="307"/>
      <c r="U37" s="40"/>
      <c r="V37" s="40"/>
      <c r="W37" s="352"/>
      <c r="X37" s="352"/>
      <c r="Y37" s="352"/>
      <c r="Z37" s="307"/>
      <c r="AA37" s="307"/>
      <c r="AB37" s="307"/>
      <c r="AC37" s="353"/>
      <c r="AD37" s="599">
        <v>3</v>
      </c>
      <c r="AE37" s="599"/>
      <c r="AF37" s="307" t="s">
        <v>1740</v>
      </c>
      <c r="AG37" s="307"/>
      <c r="AH37" s="307"/>
      <c r="AI37" s="307"/>
      <c r="AJ37" s="27"/>
      <c r="AK37" s="22">
        <f t="shared" si="0"/>
        <v>3</v>
      </c>
      <c r="AL37" s="23" t="s">
        <v>1343</v>
      </c>
    </row>
    <row r="38" spans="1:38" ht="16.5" customHeight="1">
      <c r="A38" s="94">
        <v>32</v>
      </c>
      <c r="B38" s="15">
        <v>6134</v>
      </c>
      <c r="C38" s="16" t="s">
        <v>1567</v>
      </c>
      <c r="D38" s="44"/>
      <c r="E38" s="25"/>
      <c r="F38" s="25"/>
      <c r="G38" s="25"/>
      <c r="H38" s="25"/>
      <c r="I38" s="25"/>
      <c r="J38" s="305"/>
      <c r="K38" s="25"/>
      <c r="L38" s="305"/>
      <c r="M38" s="306" t="s">
        <v>633</v>
      </c>
      <c r="N38" s="414"/>
      <c r="O38" s="385"/>
      <c r="P38" s="307"/>
      <c r="Q38" s="307"/>
      <c r="R38" s="365"/>
      <c r="S38" s="307"/>
      <c r="T38" s="307"/>
      <c r="U38" s="40"/>
      <c r="V38" s="40"/>
      <c r="W38" s="352"/>
      <c r="X38" s="352"/>
      <c r="Y38" s="352"/>
      <c r="Z38" s="307"/>
      <c r="AA38" s="307"/>
      <c r="AB38" s="307"/>
      <c r="AC38" s="353"/>
      <c r="AD38" s="599">
        <v>4</v>
      </c>
      <c r="AE38" s="599"/>
      <c r="AF38" s="307" t="s">
        <v>1740</v>
      </c>
      <c r="AG38" s="307"/>
      <c r="AH38" s="307"/>
      <c r="AI38" s="307"/>
      <c r="AJ38" s="27"/>
      <c r="AK38" s="22">
        <f t="shared" si="0"/>
        <v>4</v>
      </c>
      <c r="AL38" s="418"/>
    </row>
    <row r="39" spans="1:38" ht="16.5" customHeight="1">
      <c r="A39" s="94">
        <v>32</v>
      </c>
      <c r="B39" s="14">
        <v>6101</v>
      </c>
      <c r="C39" s="16" t="s">
        <v>1568</v>
      </c>
      <c r="D39" s="17" t="s">
        <v>634</v>
      </c>
      <c r="E39" s="116"/>
      <c r="F39" s="18"/>
      <c r="G39" s="18"/>
      <c r="H39" s="18"/>
      <c r="I39" s="2"/>
      <c r="J39" s="2"/>
      <c r="K39" s="2"/>
      <c r="L39" s="2"/>
      <c r="M39" s="306" t="s">
        <v>435</v>
      </c>
      <c r="N39" s="414"/>
      <c r="O39" s="307"/>
      <c r="P39" s="307"/>
      <c r="Q39" s="307"/>
      <c r="R39" s="365"/>
      <c r="S39" s="307"/>
      <c r="T39" s="307"/>
      <c r="U39" s="40"/>
      <c r="V39" s="40"/>
      <c r="W39" s="352"/>
      <c r="X39" s="352"/>
      <c r="Y39" s="352"/>
      <c r="Z39" s="307"/>
      <c r="AA39" s="307"/>
      <c r="AB39" s="307"/>
      <c r="AC39" s="353"/>
      <c r="AD39" s="599">
        <v>12</v>
      </c>
      <c r="AE39" s="599"/>
      <c r="AF39" s="307" t="s">
        <v>1740</v>
      </c>
      <c r="AG39" s="307"/>
      <c r="AH39" s="307"/>
      <c r="AI39" s="307"/>
      <c r="AJ39" s="27"/>
      <c r="AK39" s="22">
        <f t="shared" si="0"/>
        <v>12</v>
      </c>
      <c r="AL39" s="418"/>
    </row>
    <row r="40" spans="1:38" ht="16.5" customHeight="1">
      <c r="A40" s="94">
        <v>32</v>
      </c>
      <c r="B40" s="14">
        <v>6102</v>
      </c>
      <c r="C40" s="16" t="s">
        <v>1569</v>
      </c>
      <c r="D40" s="404"/>
      <c r="E40" s="30"/>
      <c r="F40" s="405"/>
      <c r="G40" s="405"/>
      <c r="H40" s="405"/>
      <c r="I40" s="10"/>
      <c r="J40" s="10"/>
      <c r="K40" s="10"/>
      <c r="L40" s="10"/>
      <c r="M40" s="306" t="s">
        <v>436</v>
      </c>
      <c r="N40" s="414"/>
      <c r="O40" s="307"/>
      <c r="P40" s="307"/>
      <c r="Q40" s="307"/>
      <c r="R40" s="365"/>
      <c r="S40" s="307"/>
      <c r="T40" s="307"/>
      <c r="U40" s="40"/>
      <c r="V40" s="40"/>
      <c r="W40" s="352"/>
      <c r="X40" s="352"/>
      <c r="Y40" s="352"/>
      <c r="Z40" s="307"/>
      <c r="AA40" s="307"/>
      <c r="AB40" s="307"/>
      <c r="AC40" s="353"/>
      <c r="AD40" s="599">
        <v>6</v>
      </c>
      <c r="AE40" s="599"/>
      <c r="AF40" s="307" t="s">
        <v>1740</v>
      </c>
      <c r="AG40" s="307"/>
      <c r="AH40" s="307"/>
      <c r="AI40" s="307"/>
      <c r="AJ40" s="27"/>
      <c r="AK40" s="22">
        <f t="shared" si="0"/>
        <v>6</v>
      </c>
      <c r="AL40" s="418"/>
    </row>
    <row r="41" spans="1:38" ht="16.5" customHeight="1">
      <c r="A41" s="14">
        <v>32</v>
      </c>
      <c r="B41" s="14">
        <v>6103</v>
      </c>
      <c r="C41" s="16" t="s">
        <v>1570</v>
      </c>
      <c r="D41" s="304"/>
      <c r="E41" s="305"/>
      <c r="F41" s="305"/>
      <c r="G41" s="305"/>
      <c r="H41" s="25"/>
      <c r="I41" s="25"/>
      <c r="J41" s="25"/>
      <c r="K41" s="25"/>
      <c r="L41" s="305"/>
      <c r="M41" s="306" t="s">
        <v>437</v>
      </c>
      <c r="N41" s="414"/>
      <c r="O41" s="365"/>
      <c r="P41" s="307"/>
      <c r="Q41" s="365"/>
      <c r="R41" s="365"/>
      <c r="S41" s="307"/>
      <c r="T41" s="307"/>
      <c r="U41" s="40"/>
      <c r="V41" s="40"/>
      <c r="W41" s="352"/>
      <c r="X41" s="352"/>
      <c r="Y41" s="352"/>
      <c r="Z41" s="307"/>
      <c r="AA41" s="307"/>
      <c r="AB41" s="307"/>
      <c r="AC41" s="353"/>
      <c r="AD41" s="599">
        <v>6</v>
      </c>
      <c r="AE41" s="599"/>
      <c r="AF41" s="307" t="s">
        <v>1740</v>
      </c>
      <c r="AG41" s="307"/>
      <c r="AH41" s="307"/>
      <c r="AI41" s="307"/>
      <c r="AJ41" s="27"/>
      <c r="AK41" s="41">
        <f t="shared" si="0"/>
        <v>6</v>
      </c>
      <c r="AL41" s="443"/>
    </row>
    <row r="42" spans="1:38" ht="16.5" customHeight="1">
      <c r="A42" s="94">
        <v>32</v>
      </c>
      <c r="B42" s="14">
        <v>6104</v>
      </c>
      <c r="C42" s="95" t="s">
        <v>2309</v>
      </c>
      <c r="D42" s="20" t="s">
        <v>334</v>
      </c>
      <c r="E42" s="2"/>
      <c r="F42" s="2"/>
      <c r="G42" s="2"/>
      <c r="H42" s="2"/>
      <c r="I42" s="2"/>
      <c r="J42" s="2"/>
      <c r="K42" s="2"/>
      <c r="L42" s="2"/>
      <c r="M42" s="306" t="s">
        <v>1780</v>
      </c>
      <c r="N42" s="414"/>
      <c r="O42" s="307"/>
      <c r="P42" s="307"/>
      <c r="Q42" s="365"/>
      <c r="R42" s="365"/>
      <c r="S42" s="307"/>
      <c r="T42" s="307"/>
      <c r="U42" s="40"/>
      <c r="V42" s="40"/>
      <c r="W42" s="353"/>
      <c r="X42" s="307"/>
      <c r="Y42" s="307"/>
      <c r="Z42" s="352"/>
      <c r="AA42" s="352"/>
      <c r="AB42" s="352"/>
      <c r="AC42" s="40" t="s">
        <v>1008</v>
      </c>
      <c r="AD42" s="365" t="s">
        <v>635</v>
      </c>
      <c r="AE42" s="365"/>
      <c r="AF42" s="353"/>
      <c r="AG42" s="365"/>
      <c r="AH42" s="307" t="s">
        <v>2301</v>
      </c>
      <c r="AI42" s="307"/>
      <c r="AJ42" s="27"/>
      <c r="AK42" s="22"/>
      <c r="AL42" s="29" t="s">
        <v>1957</v>
      </c>
    </row>
    <row r="43" spans="1:38" ht="16.5" customHeight="1">
      <c r="A43" s="94">
        <v>32</v>
      </c>
      <c r="B43" s="14">
        <v>6105</v>
      </c>
      <c r="C43" s="95" t="s">
        <v>64</v>
      </c>
      <c r="D43" s="28"/>
      <c r="E43" s="10"/>
      <c r="F43" s="10"/>
      <c r="G43" s="10"/>
      <c r="H43" s="10"/>
      <c r="I43" s="10"/>
      <c r="J43" s="10"/>
      <c r="K43" s="10"/>
      <c r="L43" s="10"/>
      <c r="M43" s="306" t="s">
        <v>1781</v>
      </c>
      <c r="N43" s="414"/>
      <c r="O43" s="307"/>
      <c r="P43" s="307"/>
      <c r="Q43" s="365"/>
      <c r="R43" s="365"/>
      <c r="S43" s="307"/>
      <c r="T43" s="307"/>
      <c r="U43" s="40"/>
      <c r="V43" s="40"/>
      <c r="W43" s="353"/>
      <c r="X43" s="307"/>
      <c r="Y43" s="307"/>
      <c r="Z43" s="352"/>
      <c r="AA43" s="352"/>
      <c r="AB43" s="352"/>
      <c r="AC43" s="40" t="s">
        <v>1190</v>
      </c>
      <c r="AD43" s="40"/>
      <c r="AE43" s="539">
        <v>0.9</v>
      </c>
      <c r="AF43" s="540"/>
      <c r="AG43" s="365"/>
      <c r="AH43" s="307" t="s">
        <v>2301</v>
      </c>
      <c r="AI43" s="307"/>
      <c r="AJ43" s="27"/>
      <c r="AK43" s="22"/>
      <c r="AL43" s="418"/>
    </row>
    <row r="44" spans="1:38" ht="16.5" customHeight="1">
      <c r="A44" s="14">
        <v>32</v>
      </c>
      <c r="B44" s="14">
        <v>6106</v>
      </c>
      <c r="C44" s="95" t="s">
        <v>65</v>
      </c>
      <c r="D44" s="304"/>
      <c r="E44" s="305"/>
      <c r="F44" s="305"/>
      <c r="G44" s="305"/>
      <c r="H44" s="305"/>
      <c r="I44" s="305"/>
      <c r="J44" s="305"/>
      <c r="K44" s="305"/>
      <c r="L44" s="305"/>
      <c r="M44" s="306" t="s">
        <v>1782</v>
      </c>
      <c r="N44" s="414"/>
      <c r="O44" s="307"/>
      <c r="P44" s="307"/>
      <c r="Q44" s="365"/>
      <c r="R44" s="365"/>
      <c r="S44" s="307"/>
      <c r="T44" s="307"/>
      <c r="U44" s="40"/>
      <c r="V44" s="40"/>
      <c r="W44" s="353"/>
      <c r="X44" s="307"/>
      <c r="Y44" s="307"/>
      <c r="Z44" s="352"/>
      <c r="AA44" s="352"/>
      <c r="AB44" s="352"/>
      <c r="AC44" s="40" t="s">
        <v>1190</v>
      </c>
      <c r="AD44" s="40"/>
      <c r="AE44" s="539">
        <v>0.8</v>
      </c>
      <c r="AF44" s="540"/>
      <c r="AG44" s="365"/>
      <c r="AH44" s="307" t="s">
        <v>2301</v>
      </c>
      <c r="AI44" s="307"/>
      <c r="AJ44" s="27"/>
      <c r="AK44" s="41"/>
      <c r="AL44" s="443"/>
    </row>
    <row r="45" ht="16.5" customHeight="1"/>
    <row r="46" ht="16.5" customHeight="1"/>
    <row r="47" ht="17.25">
      <c r="C47" s="76" t="s">
        <v>1342</v>
      </c>
    </row>
    <row r="48" ht="13.5" customHeight="1">
      <c r="B48" s="76"/>
    </row>
    <row r="49" spans="1:38" ht="16.5" customHeight="1">
      <c r="A49" s="3" t="s">
        <v>345</v>
      </c>
      <c r="B49" s="411"/>
      <c r="C49" s="4" t="s">
        <v>346</v>
      </c>
      <c r="D49" s="438"/>
      <c r="E49" s="415"/>
      <c r="F49" s="415"/>
      <c r="G49" s="415"/>
      <c r="H49" s="415"/>
      <c r="I49" s="415"/>
      <c r="J49" s="415"/>
      <c r="K49" s="415"/>
      <c r="L49" s="415"/>
      <c r="M49" s="415"/>
      <c r="N49" s="415"/>
      <c r="O49" s="415"/>
      <c r="P49" s="415"/>
      <c r="Q49" s="5" t="s">
        <v>347</v>
      </c>
      <c r="R49" s="415"/>
      <c r="S49" s="415"/>
      <c r="T49" s="415"/>
      <c r="U49" s="415"/>
      <c r="V49" s="415"/>
      <c r="W49" s="415"/>
      <c r="X49" s="415"/>
      <c r="Y49" s="415"/>
      <c r="Z49" s="415"/>
      <c r="AA49" s="415"/>
      <c r="AB49" s="415"/>
      <c r="AC49" s="415"/>
      <c r="AD49" s="415"/>
      <c r="AE49" s="415"/>
      <c r="AF49" s="415"/>
      <c r="AG49" s="415"/>
      <c r="AH49" s="415"/>
      <c r="AI49" s="415"/>
      <c r="AJ49" s="416"/>
      <c r="AK49" s="78" t="s">
        <v>526</v>
      </c>
      <c r="AL49" s="78" t="s">
        <v>527</v>
      </c>
    </row>
    <row r="50" spans="1:38" ht="16.5" customHeight="1">
      <c r="A50" s="7" t="s">
        <v>348</v>
      </c>
      <c r="B50" s="8" t="s">
        <v>349</v>
      </c>
      <c r="C50" s="412"/>
      <c r="D50" s="413"/>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12"/>
      <c r="AK50" s="79" t="s">
        <v>1248</v>
      </c>
      <c r="AL50" s="79" t="s">
        <v>1249</v>
      </c>
    </row>
    <row r="51" spans="1:38" ht="16.5" customHeight="1">
      <c r="A51" s="94">
        <v>32</v>
      </c>
      <c r="B51" s="15">
        <v>8001</v>
      </c>
      <c r="C51" s="95" t="s">
        <v>1</v>
      </c>
      <c r="D51" s="521" t="s">
        <v>636</v>
      </c>
      <c r="E51" s="509"/>
      <c r="F51" s="510"/>
      <c r="G51" s="521" t="s">
        <v>637</v>
      </c>
      <c r="H51" s="509"/>
      <c r="I51" s="509"/>
      <c r="J51" s="510"/>
      <c r="K51" s="43" t="s">
        <v>638</v>
      </c>
      <c r="L51" s="21"/>
      <c r="M51" s="21"/>
      <c r="N51" s="21"/>
      <c r="O51" s="19"/>
      <c r="P51" s="306"/>
      <c r="Q51" s="307"/>
      <c r="R51" s="307"/>
      <c r="S51" s="40"/>
      <c r="T51" s="40"/>
      <c r="U51" s="352"/>
      <c r="V51" s="352"/>
      <c r="W51" s="352"/>
      <c r="X51" s="353"/>
      <c r="Y51" s="594"/>
      <c r="Z51" s="594"/>
      <c r="AA51" s="365"/>
      <c r="AB51" s="365"/>
      <c r="AC51" s="365"/>
      <c r="AD51" s="365"/>
      <c r="AE51" s="414"/>
      <c r="AF51" s="27"/>
      <c r="AG51" s="20"/>
      <c r="AH51" s="21"/>
      <c r="AI51" s="21"/>
      <c r="AJ51" s="19"/>
      <c r="AK51" s="41">
        <f>ROUND(L52*AI57,0)</f>
        <v>564</v>
      </c>
      <c r="AL51" s="29" t="s">
        <v>1343</v>
      </c>
    </row>
    <row r="52" spans="1:38" ht="16.5" customHeight="1">
      <c r="A52" s="94">
        <v>32</v>
      </c>
      <c r="B52" s="15">
        <v>8003</v>
      </c>
      <c r="C52" s="95" t="s">
        <v>2</v>
      </c>
      <c r="D52" s="522"/>
      <c r="E52" s="511"/>
      <c r="F52" s="512"/>
      <c r="G52" s="522"/>
      <c r="H52" s="511"/>
      <c r="I52" s="511"/>
      <c r="J52" s="512"/>
      <c r="K52" s="44"/>
      <c r="L52" s="592">
        <f>$L$9</f>
        <v>805</v>
      </c>
      <c r="M52" s="592"/>
      <c r="N52" s="25" t="s">
        <v>1249</v>
      </c>
      <c r="O52" s="26"/>
      <c r="P52" s="603" t="s">
        <v>1334</v>
      </c>
      <c r="Q52" s="604"/>
      <c r="R52" s="604"/>
      <c r="S52" s="604"/>
      <c r="T52" s="604"/>
      <c r="U52" s="604"/>
      <c r="V52" s="604"/>
      <c r="W52" s="604"/>
      <c r="X52" s="604"/>
      <c r="Y52" s="604"/>
      <c r="Z52" s="604"/>
      <c r="AA52" s="604"/>
      <c r="AB52" s="604"/>
      <c r="AC52" s="365"/>
      <c r="AD52" s="353" t="s">
        <v>450</v>
      </c>
      <c r="AE52" s="574">
        <f>$AE$9</f>
        <v>0.97</v>
      </c>
      <c r="AF52" s="591"/>
      <c r="AG52" s="595" t="s">
        <v>1136</v>
      </c>
      <c r="AH52" s="596"/>
      <c r="AI52" s="596"/>
      <c r="AJ52" s="597"/>
      <c r="AK52" s="41">
        <f>ROUND(ROUND(L52*AE52,0)*AI57,0)</f>
        <v>547</v>
      </c>
      <c r="AL52" s="23"/>
    </row>
    <row r="53" spans="1:38" ht="16.5" customHeight="1">
      <c r="A53" s="94">
        <v>32</v>
      </c>
      <c r="B53" s="15">
        <v>8011</v>
      </c>
      <c r="C53" s="95" t="s">
        <v>3</v>
      </c>
      <c r="D53" s="522"/>
      <c r="E53" s="511"/>
      <c r="F53" s="512"/>
      <c r="G53" s="522"/>
      <c r="H53" s="511"/>
      <c r="I53" s="511"/>
      <c r="J53" s="512"/>
      <c r="K53" s="43" t="s">
        <v>639</v>
      </c>
      <c r="L53" s="131"/>
      <c r="M53" s="131"/>
      <c r="N53" s="21"/>
      <c r="O53" s="19"/>
      <c r="P53" s="306"/>
      <c r="Q53" s="307"/>
      <c r="R53" s="307"/>
      <c r="S53" s="40"/>
      <c r="T53" s="40"/>
      <c r="U53" s="352"/>
      <c r="V53" s="365"/>
      <c r="W53" s="365"/>
      <c r="X53" s="353"/>
      <c r="Y53" s="594"/>
      <c r="Z53" s="594"/>
      <c r="AA53" s="365"/>
      <c r="AB53" s="365"/>
      <c r="AC53" s="157"/>
      <c r="AD53" s="459"/>
      <c r="AE53" s="459"/>
      <c r="AF53" s="460"/>
      <c r="AG53" s="598"/>
      <c r="AH53" s="596"/>
      <c r="AI53" s="596"/>
      <c r="AJ53" s="597"/>
      <c r="AK53" s="41">
        <f>ROUND(L54*AI57,0)</f>
        <v>590</v>
      </c>
      <c r="AL53" s="418"/>
    </row>
    <row r="54" spans="1:38" ht="16.5" customHeight="1">
      <c r="A54" s="94">
        <v>32</v>
      </c>
      <c r="B54" s="15">
        <v>8013</v>
      </c>
      <c r="C54" s="95" t="s">
        <v>4</v>
      </c>
      <c r="D54" s="522"/>
      <c r="E54" s="511"/>
      <c r="F54" s="512"/>
      <c r="G54" s="522"/>
      <c r="H54" s="511"/>
      <c r="I54" s="511"/>
      <c r="J54" s="512"/>
      <c r="K54" s="44"/>
      <c r="L54" s="592">
        <f>$L$11</f>
        <v>843</v>
      </c>
      <c r="M54" s="592"/>
      <c r="N54" s="25" t="s">
        <v>1249</v>
      </c>
      <c r="O54" s="26"/>
      <c r="P54" s="603" t="s">
        <v>1334</v>
      </c>
      <c r="Q54" s="604"/>
      <c r="R54" s="604"/>
      <c r="S54" s="604"/>
      <c r="T54" s="604"/>
      <c r="U54" s="604"/>
      <c r="V54" s="604"/>
      <c r="W54" s="604"/>
      <c r="X54" s="604"/>
      <c r="Y54" s="604"/>
      <c r="Z54" s="604"/>
      <c r="AA54" s="604"/>
      <c r="AB54" s="604"/>
      <c r="AC54" s="365"/>
      <c r="AD54" s="353" t="s">
        <v>450</v>
      </c>
      <c r="AE54" s="574">
        <f>$AE$9</f>
        <v>0.97</v>
      </c>
      <c r="AF54" s="591"/>
      <c r="AG54" s="598"/>
      <c r="AH54" s="596"/>
      <c r="AI54" s="596"/>
      <c r="AJ54" s="597"/>
      <c r="AK54" s="41">
        <f>ROUND(ROUND(L54*AE54,0)*AI57,0)</f>
        <v>573</v>
      </c>
      <c r="AL54" s="418"/>
    </row>
    <row r="55" spans="1:38" ht="16.5" customHeight="1">
      <c r="A55" s="94">
        <v>32</v>
      </c>
      <c r="B55" s="15">
        <v>8021</v>
      </c>
      <c r="C55" s="95" t="s">
        <v>5</v>
      </c>
      <c r="D55" s="404"/>
      <c r="E55" s="308"/>
      <c r="F55" s="284"/>
      <c r="G55" s="283"/>
      <c r="H55" s="283"/>
      <c r="I55" s="283"/>
      <c r="J55" s="24"/>
      <c r="K55" s="43" t="s">
        <v>617</v>
      </c>
      <c r="L55" s="131"/>
      <c r="M55" s="131"/>
      <c r="N55" s="21"/>
      <c r="O55" s="19"/>
      <c r="P55" s="306"/>
      <c r="Q55" s="307"/>
      <c r="R55" s="307"/>
      <c r="S55" s="40"/>
      <c r="T55" s="40"/>
      <c r="U55" s="352"/>
      <c r="V55" s="365"/>
      <c r="W55" s="365"/>
      <c r="X55" s="353"/>
      <c r="Y55" s="594"/>
      <c r="Z55" s="594"/>
      <c r="AA55" s="365"/>
      <c r="AB55" s="365"/>
      <c r="AC55" s="365"/>
      <c r="AD55" s="365"/>
      <c r="AE55" s="414"/>
      <c r="AF55" s="437"/>
      <c r="AG55" s="598"/>
      <c r="AH55" s="596"/>
      <c r="AI55" s="596"/>
      <c r="AJ55" s="597"/>
      <c r="AK55" s="41">
        <f>ROUND(L56*AI57,0)</f>
        <v>608</v>
      </c>
      <c r="AL55" s="418"/>
    </row>
    <row r="56" spans="1:38" ht="16.5" customHeight="1">
      <c r="A56" s="94">
        <v>32</v>
      </c>
      <c r="B56" s="15">
        <v>8023</v>
      </c>
      <c r="C56" s="95" t="s">
        <v>6</v>
      </c>
      <c r="D56" s="404"/>
      <c r="E56" s="308"/>
      <c r="F56" s="284"/>
      <c r="G56" s="283"/>
      <c r="H56" s="283"/>
      <c r="I56" s="283"/>
      <c r="J56" s="24"/>
      <c r="K56" s="44"/>
      <c r="L56" s="592">
        <f>$L$13</f>
        <v>868</v>
      </c>
      <c r="M56" s="592"/>
      <c r="N56" s="25" t="s">
        <v>1249</v>
      </c>
      <c r="O56" s="26"/>
      <c r="P56" s="603" t="s">
        <v>1334</v>
      </c>
      <c r="Q56" s="604"/>
      <c r="R56" s="604"/>
      <c r="S56" s="604"/>
      <c r="T56" s="604"/>
      <c r="U56" s="604"/>
      <c r="V56" s="604"/>
      <c r="W56" s="604"/>
      <c r="X56" s="604"/>
      <c r="Y56" s="604"/>
      <c r="Z56" s="604"/>
      <c r="AA56" s="604"/>
      <c r="AB56" s="604"/>
      <c r="AC56" s="365"/>
      <c r="AD56" s="353" t="s">
        <v>450</v>
      </c>
      <c r="AE56" s="574">
        <f>$AE$9</f>
        <v>0.97</v>
      </c>
      <c r="AF56" s="591"/>
      <c r="AG56" s="598"/>
      <c r="AH56" s="596"/>
      <c r="AI56" s="596"/>
      <c r="AJ56" s="597"/>
      <c r="AK56" s="41">
        <f>ROUND(ROUND(L56*AE56,0)*AI57,0)</f>
        <v>589</v>
      </c>
      <c r="AL56" s="418"/>
    </row>
    <row r="57" spans="1:38" ht="16.5" customHeight="1">
      <c r="A57" s="94">
        <v>32</v>
      </c>
      <c r="B57" s="15">
        <v>8031</v>
      </c>
      <c r="C57" s="95" t="s">
        <v>7</v>
      </c>
      <c r="D57" s="404"/>
      <c r="E57" s="308"/>
      <c r="F57" s="284"/>
      <c r="G57" s="283"/>
      <c r="H57" s="283"/>
      <c r="I57" s="283"/>
      <c r="J57" s="24"/>
      <c r="K57" s="43" t="s">
        <v>618</v>
      </c>
      <c r="L57" s="131"/>
      <c r="M57" s="131"/>
      <c r="N57" s="21"/>
      <c r="O57" s="19"/>
      <c r="P57" s="306"/>
      <c r="Q57" s="307"/>
      <c r="R57" s="307"/>
      <c r="S57" s="40"/>
      <c r="T57" s="40"/>
      <c r="U57" s="352"/>
      <c r="V57" s="365"/>
      <c r="W57" s="365"/>
      <c r="X57" s="353"/>
      <c r="Y57" s="594"/>
      <c r="Z57" s="594"/>
      <c r="AA57" s="365"/>
      <c r="AB57" s="365"/>
      <c r="AC57" s="365"/>
      <c r="AD57" s="365"/>
      <c r="AE57" s="353"/>
      <c r="AF57" s="158"/>
      <c r="AG57" s="303"/>
      <c r="AH57" s="13" t="s">
        <v>450</v>
      </c>
      <c r="AI57" s="583">
        <v>0.7</v>
      </c>
      <c r="AJ57" s="584"/>
      <c r="AK57" s="41">
        <f>ROUND(L58*AI57,0)</f>
        <v>620</v>
      </c>
      <c r="AL57" s="418"/>
    </row>
    <row r="58" spans="1:38" ht="16.5" customHeight="1">
      <c r="A58" s="94">
        <v>32</v>
      </c>
      <c r="B58" s="15">
        <v>8033</v>
      </c>
      <c r="C58" s="95" t="s">
        <v>8</v>
      </c>
      <c r="D58" s="404"/>
      <c r="E58" s="308"/>
      <c r="F58" s="284"/>
      <c r="G58" s="283"/>
      <c r="H58" s="283"/>
      <c r="I58" s="283"/>
      <c r="J58" s="24"/>
      <c r="K58" s="44"/>
      <c r="L58" s="592">
        <f>$L$15</f>
        <v>886</v>
      </c>
      <c r="M58" s="592"/>
      <c r="N58" s="25" t="s">
        <v>1249</v>
      </c>
      <c r="O58" s="26"/>
      <c r="P58" s="603" t="s">
        <v>1334</v>
      </c>
      <c r="Q58" s="604"/>
      <c r="R58" s="604"/>
      <c r="S58" s="604"/>
      <c r="T58" s="604"/>
      <c r="U58" s="604"/>
      <c r="V58" s="604"/>
      <c r="W58" s="604"/>
      <c r="X58" s="604"/>
      <c r="Y58" s="604"/>
      <c r="Z58" s="604"/>
      <c r="AA58" s="604"/>
      <c r="AB58" s="604"/>
      <c r="AC58" s="365"/>
      <c r="AD58" s="353" t="s">
        <v>450</v>
      </c>
      <c r="AE58" s="574">
        <f>$AE$9</f>
        <v>0.97</v>
      </c>
      <c r="AF58" s="591"/>
      <c r="AG58" s="303"/>
      <c r="AH58" s="283"/>
      <c r="AI58" s="283"/>
      <c r="AJ58" s="24"/>
      <c r="AK58" s="41">
        <f>ROUND(ROUND(L58*AE58,0)*AI57,0)</f>
        <v>601</v>
      </c>
      <c r="AL58" s="418"/>
    </row>
    <row r="59" spans="1:38" ht="16.5" customHeight="1">
      <c r="A59" s="94">
        <v>32</v>
      </c>
      <c r="B59" s="15">
        <v>8041</v>
      </c>
      <c r="C59" s="95" t="s">
        <v>9</v>
      </c>
      <c r="D59" s="404"/>
      <c r="E59" s="308"/>
      <c r="F59" s="284"/>
      <c r="G59" s="283"/>
      <c r="H59" s="283"/>
      <c r="I59" s="283"/>
      <c r="J59" s="24"/>
      <c r="K59" s="43" t="s">
        <v>619</v>
      </c>
      <c r="L59" s="131"/>
      <c r="M59" s="131"/>
      <c r="N59" s="21"/>
      <c r="O59" s="19"/>
      <c r="P59" s="306"/>
      <c r="Q59" s="307"/>
      <c r="R59" s="307"/>
      <c r="S59" s="40"/>
      <c r="T59" s="40"/>
      <c r="U59" s="352"/>
      <c r="V59" s="365"/>
      <c r="W59" s="365"/>
      <c r="X59" s="353"/>
      <c r="Y59" s="594"/>
      <c r="Z59" s="594"/>
      <c r="AA59" s="365"/>
      <c r="AB59" s="365"/>
      <c r="AC59" s="365"/>
      <c r="AD59" s="365"/>
      <c r="AE59" s="39"/>
      <c r="AF59" s="461"/>
      <c r="AG59" s="159"/>
      <c r="AH59" s="283"/>
      <c r="AI59" s="283"/>
      <c r="AJ59" s="24"/>
      <c r="AK59" s="41">
        <f>ROUND(L60*AI57,0)</f>
        <v>633</v>
      </c>
      <c r="AL59" s="418"/>
    </row>
    <row r="60" spans="1:38" ht="16.5" customHeight="1">
      <c r="A60" s="14">
        <v>32</v>
      </c>
      <c r="B60" s="15">
        <v>8043</v>
      </c>
      <c r="C60" s="95" t="s">
        <v>10</v>
      </c>
      <c r="D60" s="404"/>
      <c r="E60" s="308"/>
      <c r="F60" s="284"/>
      <c r="G60" s="25"/>
      <c r="H60" s="25"/>
      <c r="I60" s="25"/>
      <c r="J60" s="26"/>
      <c r="K60" s="44"/>
      <c r="L60" s="592">
        <f>$L$17</f>
        <v>904</v>
      </c>
      <c r="M60" s="592"/>
      <c r="N60" s="25" t="s">
        <v>1249</v>
      </c>
      <c r="O60" s="26"/>
      <c r="P60" s="603" t="s">
        <v>1334</v>
      </c>
      <c r="Q60" s="604"/>
      <c r="R60" s="604"/>
      <c r="S60" s="604"/>
      <c r="T60" s="604"/>
      <c r="U60" s="604"/>
      <c r="V60" s="604"/>
      <c r="W60" s="604"/>
      <c r="X60" s="604"/>
      <c r="Y60" s="604"/>
      <c r="Z60" s="604"/>
      <c r="AA60" s="604"/>
      <c r="AB60" s="604"/>
      <c r="AC60" s="365"/>
      <c r="AD60" s="353" t="s">
        <v>450</v>
      </c>
      <c r="AE60" s="530">
        <f>$AE$9</f>
        <v>0.97</v>
      </c>
      <c r="AF60" s="590"/>
      <c r="AG60" s="303"/>
      <c r="AH60" s="283"/>
      <c r="AI60" s="283"/>
      <c r="AJ60" s="24"/>
      <c r="AK60" s="41">
        <f>ROUND(ROUND(L60*AE60,0)*AI57,0)</f>
        <v>614</v>
      </c>
      <c r="AL60" s="418"/>
    </row>
    <row r="61" spans="1:38" ht="16.5" customHeight="1">
      <c r="A61" s="94">
        <v>32</v>
      </c>
      <c r="B61" s="15">
        <v>8101</v>
      </c>
      <c r="C61" s="95" t="s">
        <v>640</v>
      </c>
      <c r="D61" s="522"/>
      <c r="E61" s="511"/>
      <c r="F61" s="512"/>
      <c r="G61" s="521" t="s">
        <v>621</v>
      </c>
      <c r="H61" s="509"/>
      <c r="I61" s="509"/>
      <c r="J61" s="510"/>
      <c r="K61" s="43" t="s">
        <v>622</v>
      </c>
      <c r="L61" s="21"/>
      <c r="M61" s="21"/>
      <c r="N61" s="21"/>
      <c r="O61" s="19"/>
      <c r="P61" s="306"/>
      <c r="Q61" s="307"/>
      <c r="R61" s="307"/>
      <c r="S61" s="40"/>
      <c r="T61" s="40"/>
      <c r="U61" s="352"/>
      <c r="V61" s="352"/>
      <c r="W61" s="352"/>
      <c r="X61" s="353"/>
      <c r="Y61" s="594"/>
      <c r="Z61" s="594"/>
      <c r="AA61" s="365"/>
      <c r="AB61" s="365"/>
      <c r="AC61" s="365"/>
      <c r="AD61" s="365"/>
      <c r="AE61" s="414"/>
      <c r="AF61" s="27"/>
      <c r="AG61" s="28"/>
      <c r="AH61" s="283"/>
      <c r="AI61" s="283"/>
      <c r="AJ61" s="24"/>
      <c r="AK61" s="41">
        <f>ROUND(L62*AI57,0)</f>
        <v>554</v>
      </c>
      <c r="AL61" s="23"/>
    </row>
    <row r="62" spans="1:38" ht="16.5" customHeight="1">
      <c r="A62" s="94">
        <v>32</v>
      </c>
      <c r="B62" s="15">
        <v>8103</v>
      </c>
      <c r="C62" s="95" t="s">
        <v>641</v>
      </c>
      <c r="D62" s="522"/>
      <c r="E62" s="511"/>
      <c r="F62" s="512"/>
      <c r="G62" s="522"/>
      <c r="H62" s="511"/>
      <c r="I62" s="511"/>
      <c r="J62" s="512"/>
      <c r="K62" s="44"/>
      <c r="L62" s="592">
        <f>$L$19</f>
        <v>792</v>
      </c>
      <c r="M62" s="592"/>
      <c r="N62" s="25" t="s">
        <v>1249</v>
      </c>
      <c r="O62" s="26"/>
      <c r="P62" s="603" t="s">
        <v>1334</v>
      </c>
      <c r="Q62" s="604"/>
      <c r="R62" s="604"/>
      <c r="S62" s="604"/>
      <c r="T62" s="604"/>
      <c r="U62" s="604"/>
      <c r="V62" s="604"/>
      <c r="W62" s="604"/>
      <c r="X62" s="604"/>
      <c r="Y62" s="604"/>
      <c r="Z62" s="604"/>
      <c r="AA62" s="604"/>
      <c r="AB62" s="604"/>
      <c r="AC62" s="365"/>
      <c r="AD62" s="353" t="s">
        <v>450</v>
      </c>
      <c r="AE62" s="574">
        <f>$AE$9</f>
        <v>0.97</v>
      </c>
      <c r="AF62" s="591"/>
      <c r="AG62" s="595"/>
      <c r="AH62" s="605"/>
      <c r="AI62" s="605"/>
      <c r="AJ62" s="597"/>
      <c r="AK62" s="41">
        <f>ROUND(ROUND(L62*AE62,0)*AI57,0)</f>
        <v>538</v>
      </c>
      <c r="AL62" s="23"/>
    </row>
    <row r="63" spans="1:38" ht="16.5" customHeight="1">
      <c r="A63" s="94">
        <v>32</v>
      </c>
      <c r="B63" s="15">
        <v>8111</v>
      </c>
      <c r="C63" s="95" t="s">
        <v>11</v>
      </c>
      <c r="D63" s="522"/>
      <c r="E63" s="511"/>
      <c r="F63" s="512"/>
      <c r="G63" s="522"/>
      <c r="H63" s="511"/>
      <c r="I63" s="511"/>
      <c r="J63" s="512"/>
      <c r="K63" s="43" t="s">
        <v>616</v>
      </c>
      <c r="L63" s="131"/>
      <c r="M63" s="131"/>
      <c r="N63" s="21"/>
      <c r="O63" s="19"/>
      <c r="P63" s="306"/>
      <c r="Q63" s="307"/>
      <c r="R63" s="307"/>
      <c r="S63" s="40"/>
      <c r="T63" s="40"/>
      <c r="U63" s="352"/>
      <c r="V63" s="365"/>
      <c r="W63" s="365"/>
      <c r="X63" s="353"/>
      <c r="Y63" s="594"/>
      <c r="Z63" s="594"/>
      <c r="AA63" s="365"/>
      <c r="AB63" s="365"/>
      <c r="AC63" s="157"/>
      <c r="AD63" s="459"/>
      <c r="AE63" s="459"/>
      <c r="AF63" s="460"/>
      <c r="AG63" s="598"/>
      <c r="AH63" s="605"/>
      <c r="AI63" s="605"/>
      <c r="AJ63" s="597"/>
      <c r="AK63" s="41">
        <f>ROUND(L64*AI57,0)</f>
        <v>581</v>
      </c>
      <c r="AL63" s="418"/>
    </row>
    <row r="64" spans="1:38" ht="16.5" customHeight="1">
      <c r="A64" s="94">
        <v>32</v>
      </c>
      <c r="B64" s="15">
        <v>8113</v>
      </c>
      <c r="C64" s="95" t="s">
        <v>12</v>
      </c>
      <c r="D64" s="522"/>
      <c r="E64" s="511"/>
      <c r="F64" s="512"/>
      <c r="G64" s="522"/>
      <c r="H64" s="511"/>
      <c r="I64" s="511"/>
      <c r="J64" s="512"/>
      <c r="K64" s="44"/>
      <c r="L64" s="592">
        <f>$L$21</f>
        <v>830</v>
      </c>
      <c r="M64" s="592"/>
      <c r="N64" s="25" t="s">
        <v>1249</v>
      </c>
      <c r="O64" s="26"/>
      <c r="P64" s="603" t="s">
        <v>1334</v>
      </c>
      <c r="Q64" s="604"/>
      <c r="R64" s="604"/>
      <c r="S64" s="604"/>
      <c r="T64" s="604"/>
      <c r="U64" s="604"/>
      <c r="V64" s="604"/>
      <c r="W64" s="604"/>
      <c r="X64" s="604"/>
      <c r="Y64" s="604"/>
      <c r="Z64" s="604"/>
      <c r="AA64" s="604"/>
      <c r="AB64" s="604"/>
      <c r="AC64" s="365"/>
      <c r="AD64" s="353" t="s">
        <v>450</v>
      </c>
      <c r="AE64" s="574">
        <f>$AE$9</f>
        <v>0.97</v>
      </c>
      <c r="AF64" s="591"/>
      <c r="AG64" s="598"/>
      <c r="AH64" s="605"/>
      <c r="AI64" s="605"/>
      <c r="AJ64" s="597"/>
      <c r="AK64" s="41">
        <f>ROUND(ROUND(L64*AE64,0)*AI57,0)</f>
        <v>564</v>
      </c>
      <c r="AL64" s="418"/>
    </row>
    <row r="65" spans="1:38" ht="16.5" customHeight="1">
      <c r="A65" s="94">
        <v>32</v>
      </c>
      <c r="B65" s="15">
        <v>8121</v>
      </c>
      <c r="C65" s="95" t="s">
        <v>13</v>
      </c>
      <c r="D65" s="404"/>
      <c r="E65" s="308"/>
      <c r="F65" s="284"/>
      <c r="G65" s="283"/>
      <c r="H65" s="283"/>
      <c r="I65" s="283"/>
      <c r="J65" s="24"/>
      <c r="K65" s="43" t="s">
        <v>617</v>
      </c>
      <c r="L65" s="131"/>
      <c r="M65" s="131"/>
      <c r="N65" s="21"/>
      <c r="O65" s="19"/>
      <c r="P65" s="306"/>
      <c r="Q65" s="307"/>
      <c r="R65" s="307"/>
      <c r="S65" s="40"/>
      <c r="T65" s="40"/>
      <c r="U65" s="352"/>
      <c r="V65" s="365"/>
      <c r="W65" s="365"/>
      <c r="X65" s="353"/>
      <c r="Y65" s="594"/>
      <c r="Z65" s="594"/>
      <c r="AA65" s="365"/>
      <c r="AB65" s="365"/>
      <c r="AC65" s="365"/>
      <c r="AD65" s="365"/>
      <c r="AE65" s="414"/>
      <c r="AF65" s="437"/>
      <c r="AG65" s="598"/>
      <c r="AH65" s="605"/>
      <c r="AI65" s="605"/>
      <c r="AJ65" s="597"/>
      <c r="AK65" s="41">
        <f>ROUND(L66*AI57,0)</f>
        <v>599</v>
      </c>
      <c r="AL65" s="418"/>
    </row>
    <row r="66" spans="1:38" ht="16.5" customHeight="1">
      <c r="A66" s="94">
        <v>32</v>
      </c>
      <c r="B66" s="15">
        <v>8123</v>
      </c>
      <c r="C66" s="95" t="s">
        <v>14</v>
      </c>
      <c r="D66" s="404"/>
      <c r="E66" s="308"/>
      <c r="F66" s="284"/>
      <c r="G66" s="283"/>
      <c r="H66" s="283"/>
      <c r="I66" s="283"/>
      <c r="J66" s="24"/>
      <c r="K66" s="44"/>
      <c r="L66" s="592">
        <f>$L$23</f>
        <v>855</v>
      </c>
      <c r="M66" s="592"/>
      <c r="N66" s="25" t="s">
        <v>1249</v>
      </c>
      <c r="O66" s="26"/>
      <c r="P66" s="603" t="s">
        <v>1334</v>
      </c>
      <c r="Q66" s="604"/>
      <c r="R66" s="604"/>
      <c r="S66" s="604"/>
      <c r="T66" s="604"/>
      <c r="U66" s="604"/>
      <c r="V66" s="604"/>
      <c r="W66" s="604"/>
      <c r="X66" s="604"/>
      <c r="Y66" s="604"/>
      <c r="Z66" s="604"/>
      <c r="AA66" s="604"/>
      <c r="AB66" s="604"/>
      <c r="AC66" s="365"/>
      <c r="AD66" s="353" t="s">
        <v>450</v>
      </c>
      <c r="AE66" s="574">
        <f>$AE$9</f>
        <v>0.97</v>
      </c>
      <c r="AF66" s="591"/>
      <c r="AG66" s="598"/>
      <c r="AH66" s="605"/>
      <c r="AI66" s="605"/>
      <c r="AJ66" s="597"/>
      <c r="AK66" s="41">
        <f>ROUND(ROUND(L66*AE66,0)*AI57,0)</f>
        <v>580</v>
      </c>
      <c r="AL66" s="418"/>
    </row>
    <row r="67" spans="1:38" ht="16.5" customHeight="1">
      <c r="A67" s="94">
        <v>32</v>
      </c>
      <c r="B67" s="15">
        <v>8131</v>
      </c>
      <c r="C67" s="95" t="s">
        <v>15</v>
      </c>
      <c r="D67" s="404"/>
      <c r="E67" s="308"/>
      <c r="F67" s="284"/>
      <c r="G67" s="283"/>
      <c r="H67" s="283"/>
      <c r="I67" s="283"/>
      <c r="J67" s="24"/>
      <c r="K67" s="43" t="s">
        <v>618</v>
      </c>
      <c r="L67" s="131"/>
      <c r="M67" s="131"/>
      <c r="N67" s="21"/>
      <c r="O67" s="19"/>
      <c r="P67" s="306"/>
      <c r="Q67" s="307"/>
      <c r="R67" s="307"/>
      <c r="S67" s="40"/>
      <c r="T67" s="40"/>
      <c r="U67" s="352"/>
      <c r="V67" s="365"/>
      <c r="W67" s="365"/>
      <c r="X67" s="353"/>
      <c r="Y67" s="594"/>
      <c r="Z67" s="594"/>
      <c r="AA67" s="365"/>
      <c r="AB67" s="365"/>
      <c r="AC67" s="365"/>
      <c r="AD67" s="365"/>
      <c r="AE67" s="353"/>
      <c r="AF67" s="158"/>
      <c r="AG67" s="303"/>
      <c r="AH67" s="13"/>
      <c r="AI67" s="583"/>
      <c r="AJ67" s="584"/>
      <c r="AK67" s="41">
        <f>ROUND(L68*AI57,0)</f>
        <v>610</v>
      </c>
      <c r="AL67" s="418"/>
    </row>
    <row r="68" spans="1:38" ht="16.5" customHeight="1">
      <c r="A68" s="94">
        <v>32</v>
      </c>
      <c r="B68" s="15">
        <v>8133</v>
      </c>
      <c r="C68" s="95" t="s">
        <v>16</v>
      </c>
      <c r="D68" s="404"/>
      <c r="E68" s="308"/>
      <c r="F68" s="284"/>
      <c r="G68" s="283"/>
      <c r="H68" s="283"/>
      <c r="I68" s="283"/>
      <c r="J68" s="24"/>
      <c r="K68" s="44"/>
      <c r="L68" s="592">
        <f>$L$25</f>
        <v>872</v>
      </c>
      <c r="M68" s="592"/>
      <c r="N68" s="25" t="s">
        <v>1249</v>
      </c>
      <c r="O68" s="26"/>
      <c r="P68" s="603" t="s">
        <v>1334</v>
      </c>
      <c r="Q68" s="604"/>
      <c r="R68" s="604"/>
      <c r="S68" s="604"/>
      <c r="T68" s="604"/>
      <c r="U68" s="604"/>
      <c r="V68" s="604"/>
      <c r="W68" s="604"/>
      <c r="X68" s="604"/>
      <c r="Y68" s="604"/>
      <c r="Z68" s="604"/>
      <c r="AA68" s="604"/>
      <c r="AB68" s="604"/>
      <c r="AC68" s="365"/>
      <c r="AD68" s="353" t="s">
        <v>450</v>
      </c>
      <c r="AE68" s="574">
        <f>$AE$9</f>
        <v>0.97</v>
      </c>
      <c r="AF68" s="591"/>
      <c r="AG68" s="303"/>
      <c r="AH68" s="283"/>
      <c r="AI68" s="283"/>
      <c r="AJ68" s="24"/>
      <c r="AK68" s="41">
        <f>ROUND(ROUND(L68*AE68,0)*AI57,0)</f>
        <v>592</v>
      </c>
      <c r="AL68" s="418"/>
    </row>
    <row r="69" spans="1:38" ht="16.5" customHeight="1">
      <c r="A69" s="94">
        <v>32</v>
      </c>
      <c r="B69" s="15">
        <v>8141</v>
      </c>
      <c r="C69" s="95" t="s">
        <v>17</v>
      </c>
      <c r="D69" s="404"/>
      <c r="E69" s="308"/>
      <c r="F69" s="284"/>
      <c r="G69" s="283"/>
      <c r="H69" s="283"/>
      <c r="I69" s="283"/>
      <c r="J69" s="24"/>
      <c r="K69" s="43" t="s">
        <v>619</v>
      </c>
      <c r="L69" s="131"/>
      <c r="M69" s="131"/>
      <c r="N69" s="21"/>
      <c r="O69" s="19"/>
      <c r="P69" s="306"/>
      <c r="Q69" s="307"/>
      <c r="R69" s="307"/>
      <c r="S69" s="40"/>
      <c r="T69" s="40"/>
      <c r="U69" s="352"/>
      <c r="V69" s="365"/>
      <c r="W69" s="365"/>
      <c r="X69" s="353"/>
      <c r="Y69" s="594"/>
      <c r="Z69" s="594"/>
      <c r="AA69" s="365"/>
      <c r="AB69" s="365"/>
      <c r="AC69" s="365"/>
      <c r="AD69" s="365"/>
      <c r="AE69" s="39"/>
      <c r="AF69" s="461"/>
      <c r="AG69" s="159"/>
      <c r="AH69" s="283"/>
      <c r="AI69" s="283"/>
      <c r="AJ69" s="24"/>
      <c r="AK69" s="41">
        <f>ROUND(L70*AI57,0)</f>
        <v>623</v>
      </c>
      <c r="AL69" s="418"/>
    </row>
    <row r="70" spans="1:38" ht="16.5" customHeight="1">
      <c r="A70" s="14">
        <v>32</v>
      </c>
      <c r="B70" s="15">
        <v>8143</v>
      </c>
      <c r="C70" s="95" t="s">
        <v>18</v>
      </c>
      <c r="D70" s="310"/>
      <c r="E70" s="311"/>
      <c r="F70" s="54"/>
      <c r="G70" s="25"/>
      <c r="H70" s="25"/>
      <c r="I70" s="25"/>
      <c r="J70" s="26"/>
      <c r="K70" s="44"/>
      <c r="L70" s="592">
        <f>$L$27</f>
        <v>890</v>
      </c>
      <c r="M70" s="592"/>
      <c r="N70" s="25" t="s">
        <v>1249</v>
      </c>
      <c r="O70" s="26"/>
      <c r="P70" s="603" t="s">
        <v>1334</v>
      </c>
      <c r="Q70" s="604"/>
      <c r="R70" s="604"/>
      <c r="S70" s="604"/>
      <c r="T70" s="604"/>
      <c r="U70" s="604"/>
      <c r="V70" s="604"/>
      <c r="W70" s="604"/>
      <c r="X70" s="604"/>
      <c r="Y70" s="604"/>
      <c r="Z70" s="604"/>
      <c r="AA70" s="604"/>
      <c r="AB70" s="604"/>
      <c r="AC70" s="365"/>
      <c r="AD70" s="353" t="s">
        <v>450</v>
      </c>
      <c r="AE70" s="530">
        <f>$AE$9</f>
        <v>0.97</v>
      </c>
      <c r="AF70" s="590"/>
      <c r="AG70" s="31"/>
      <c r="AH70" s="25"/>
      <c r="AI70" s="25"/>
      <c r="AJ70" s="26"/>
      <c r="AK70" s="41">
        <f>ROUND(ROUND(L70*AE70,0)*AI57,0)</f>
        <v>604</v>
      </c>
      <c r="AL70" s="443"/>
    </row>
    <row r="71" ht="16.5" customHeight="1"/>
    <row r="72" ht="16.5" customHeight="1"/>
    <row r="73" ht="17.25">
      <c r="B73" s="76" t="s">
        <v>1743</v>
      </c>
    </row>
    <row r="74" ht="13.5" customHeight="1">
      <c r="B74" s="76"/>
    </row>
    <row r="75" spans="1:38" ht="16.5" customHeight="1">
      <c r="A75" s="3" t="s">
        <v>345</v>
      </c>
      <c r="B75" s="411"/>
      <c r="C75" s="4" t="s">
        <v>346</v>
      </c>
      <c r="D75" s="438"/>
      <c r="E75" s="415"/>
      <c r="F75" s="415"/>
      <c r="G75" s="415"/>
      <c r="H75" s="415"/>
      <c r="I75" s="415"/>
      <c r="J75" s="415"/>
      <c r="K75" s="415"/>
      <c r="L75" s="415"/>
      <c r="M75" s="415"/>
      <c r="N75" s="415"/>
      <c r="O75" s="415"/>
      <c r="P75" s="415"/>
      <c r="Q75" s="5" t="s">
        <v>347</v>
      </c>
      <c r="R75" s="415"/>
      <c r="S75" s="415"/>
      <c r="T75" s="415"/>
      <c r="U75" s="415"/>
      <c r="V75" s="415"/>
      <c r="W75" s="415"/>
      <c r="X75" s="415"/>
      <c r="Y75" s="415"/>
      <c r="Z75" s="415"/>
      <c r="AA75" s="415"/>
      <c r="AB75" s="415"/>
      <c r="AC75" s="415"/>
      <c r="AD75" s="415"/>
      <c r="AE75" s="415"/>
      <c r="AF75" s="415"/>
      <c r="AG75" s="415"/>
      <c r="AH75" s="415"/>
      <c r="AI75" s="415"/>
      <c r="AJ75" s="416"/>
      <c r="AK75" s="78" t="s">
        <v>642</v>
      </c>
      <c r="AL75" s="78" t="s">
        <v>643</v>
      </c>
    </row>
    <row r="76" spans="1:38" ht="16.5" customHeight="1">
      <c r="A76" s="7" t="s">
        <v>348</v>
      </c>
      <c r="B76" s="8" t="s">
        <v>349</v>
      </c>
      <c r="C76" s="412"/>
      <c r="D76" s="413"/>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12"/>
      <c r="AK76" s="79" t="s">
        <v>1248</v>
      </c>
      <c r="AL76" s="79" t="s">
        <v>1249</v>
      </c>
    </row>
    <row r="77" spans="1:38" ht="16.5" customHeight="1">
      <c r="A77" s="94">
        <v>32</v>
      </c>
      <c r="B77" s="15">
        <v>9001</v>
      </c>
      <c r="C77" s="95" t="s">
        <v>19</v>
      </c>
      <c r="D77" s="521" t="s">
        <v>644</v>
      </c>
      <c r="E77" s="509"/>
      <c r="F77" s="510"/>
      <c r="G77" s="509" t="s">
        <v>645</v>
      </c>
      <c r="H77" s="515"/>
      <c r="I77" s="515"/>
      <c r="J77" s="516"/>
      <c r="K77" s="43" t="s">
        <v>622</v>
      </c>
      <c r="L77" s="21"/>
      <c r="M77" s="21"/>
      <c r="N77" s="21"/>
      <c r="O77" s="19"/>
      <c r="P77" s="306"/>
      <c r="Q77" s="307"/>
      <c r="R77" s="307"/>
      <c r="S77" s="40"/>
      <c r="T77" s="40"/>
      <c r="U77" s="352"/>
      <c r="V77" s="352"/>
      <c r="W77" s="352"/>
      <c r="X77" s="353"/>
      <c r="Y77" s="594"/>
      <c r="Z77" s="594"/>
      <c r="AA77" s="365"/>
      <c r="AB77" s="365"/>
      <c r="AC77" s="365"/>
      <c r="AD77" s="365"/>
      <c r="AE77" s="414"/>
      <c r="AF77" s="27"/>
      <c r="AG77" s="45"/>
      <c r="AH77" s="18"/>
      <c r="AI77" s="18"/>
      <c r="AJ77" s="46"/>
      <c r="AK77" s="41">
        <f>ROUND(L78*AI84,0)</f>
        <v>564</v>
      </c>
      <c r="AL77" s="29" t="s">
        <v>1343</v>
      </c>
    </row>
    <row r="78" spans="1:38" ht="16.5" customHeight="1">
      <c r="A78" s="94">
        <v>32</v>
      </c>
      <c r="B78" s="15">
        <v>9003</v>
      </c>
      <c r="C78" s="95" t="s">
        <v>20</v>
      </c>
      <c r="D78" s="522"/>
      <c r="E78" s="511"/>
      <c r="F78" s="512"/>
      <c r="G78" s="517"/>
      <c r="H78" s="517"/>
      <c r="I78" s="517"/>
      <c r="J78" s="518"/>
      <c r="K78" s="44"/>
      <c r="L78" s="592">
        <f>$L$9</f>
        <v>805</v>
      </c>
      <c r="M78" s="592"/>
      <c r="N78" s="25" t="s">
        <v>1249</v>
      </c>
      <c r="O78" s="26"/>
      <c r="P78" s="603" t="s">
        <v>1334</v>
      </c>
      <c r="Q78" s="604"/>
      <c r="R78" s="604"/>
      <c r="S78" s="604"/>
      <c r="T78" s="604"/>
      <c r="U78" s="604"/>
      <c r="V78" s="604"/>
      <c r="W78" s="604"/>
      <c r="X78" s="604"/>
      <c r="Y78" s="604"/>
      <c r="Z78" s="604"/>
      <c r="AA78" s="604"/>
      <c r="AB78" s="604"/>
      <c r="AC78" s="365"/>
      <c r="AD78" s="353" t="s">
        <v>450</v>
      </c>
      <c r="AE78" s="574">
        <f>$AE$9</f>
        <v>0.97</v>
      </c>
      <c r="AF78" s="591"/>
      <c r="AG78" s="600" t="s">
        <v>646</v>
      </c>
      <c r="AH78" s="601"/>
      <c r="AI78" s="601"/>
      <c r="AJ78" s="602"/>
      <c r="AK78" s="41">
        <f>ROUND(ROUND(L78*AE78,0)*AI84,0)</f>
        <v>547</v>
      </c>
      <c r="AL78" s="23"/>
    </row>
    <row r="79" spans="1:38" ht="16.5" customHeight="1">
      <c r="A79" s="94">
        <v>32</v>
      </c>
      <c r="B79" s="15">
        <v>9011</v>
      </c>
      <c r="C79" s="95" t="s">
        <v>21</v>
      </c>
      <c r="D79" s="522"/>
      <c r="E79" s="511"/>
      <c r="F79" s="512"/>
      <c r="G79" s="517"/>
      <c r="H79" s="517"/>
      <c r="I79" s="517"/>
      <c r="J79" s="518"/>
      <c r="K79" s="43" t="s">
        <v>616</v>
      </c>
      <c r="L79" s="131"/>
      <c r="M79" s="131"/>
      <c r="N79" s="21"/>
      <c r="O79" s="19"/>
      <c r="P79" s="306"/>
      <c r="Q79" s="307"/>
      <c r="R79" s="307"/>
      <c r="S79" s="40"/>
      <c r="T79" s="40"/>
      <c r="U79" s="352"/>
      <c r="V79" s="365"/>
      <c r="W79" s="365"/>
      <c r="X79" s="353"/>
      <c r="Y79" s="594"/>
      <c r="Z79" s="594"/>
      <c r="AA79" s="365"/>
      <c r="AB79" s="365"/>
      <c r="AC79" s="157"/>
      <c r="AD79" s="459"/>
      <c r="AE79" s="459"/>
      <c r="AF79" s="460"/>
      <c r="AG79" s="600"/>
      <c r="AH79" s="601"/>
      <c r="AI79" s="601"/>
      <c r="AJ79" s="602"/>
      <c r="AK79" s="41">
        <f>ROUND(L80*AI84,0)</f>
        <v>590</v>
      </c>
      <c r="AL79" s="418"/>
    </row>
    <row r="80" spans="1:38" ht="16.5" customHeight="1">
      <c r="A80" s="94">
        <v>32</v>
      </c>
      <c r="B80" s="15">
        <v>9013</v>
      </c>
      <c r="C80" s="95" t="s">
        <v>22</v>
      </c>
      <c r="D80" s="522"/>
      <c r="E80" s="511"/>
      <c r="F80" s="512"/>
      <c r="G80" s="517"/>
      <c r="H80" s="517"/>
      <c r="I80" s="517"/>
      <c r="J80" s="518"/>
      <c r="K80" s="44"/>
      <c r="L80" s="592">
        <f>$L$11</f>
        <v>843</v>
      </c>
      <c r="M80" s="592"/>
      <c r="N80" s="25" t="s">
        <v>1249</v>
      </c>
      <c r="O80" s="26"/>
      <c r="P80" s="603" t="s">
        <v>1334</v>
      </c>
      <c r="Q80" s="604"/>
      <c r="R80" s="604"/>
      <c r="S80" s="604"/>
      <c r="T80" s="604"/>
      <c r="U80" s="604"/>
      <c r="V80" s="604"/>
      <c r="W80" s="604"/>
      <c r="X80" s="604"/>
      <c r="Y80" s="604"/>
      <c r="Z80" s="604"/>
      <c r="AA80" s="604"/>
      <c r="AB80" s="604"/>
      <c r="AC80" s="365"/>
      <c r="AD80" s="353" t="s">
        <v>450</v>
      </c>
      <c r="AE80" s="574">
        <f>$AE$9</f>
        <v>0.97</v>
      </c>
      <c r="AF80" s="591"/>
      <c r="AG80" s="600"/>
      <c r="AH80" s="601"/>
      <c r="AI80" s="601"/>
      <c r="AJ80" s="602"/>
      <c r="AK80" s="41">
        <f>ROUND(ROUND(L80*AE80,0)*AI84,0)</f>
        <v>573</v>
      </c>
      <c r="AL80" s="418"/>
    </row>
    <row r="81" spans="1:38" ht="16.5" customHeight="1">
      <c r="A81" s="94">
        <v>32</v>
      </c>
      <c r="B81" s="15">
        <v>9021</v>
      </c>
      <c r="C81" s="95" t="s">
        <v>23</v>
      </c>
      <c r="D81" s="404"/>
      <c r="E81" s="308"/>
      <c r="F81" s="284"/>
      <c r="G81" s="283"/>
      <c r="H81" s="283"/>
      <c r="I81" s="283"/>
      <c r="J81" s="24"/>
      <c r="K81" s="43" t="s">
        <v>617</v>
      </c>
      <c r="L81" s="131"/>
      <c r="M81" s="131"/>
      <c r="N81" s="21"/>
      <c r="O81" s="19"/>
      <c r="P81" s="306"/>
      <c r="Q81" s="307"/>
      <c r="R81" s="307"/>
      <c r="S81" s="40"/>
      <c r="T81" s="40"/>
      <c r="U81" s="352"/>
      <c r="V81" s="365"/>
      <c r="W81" s="365"/>
      <c r="X81" s="353"/>
      <c r="Y81" s="594"/>
      <c r="Z81" s="594"/>
      <c r="AA81" s="365"/>
      <c r="AB81" s="365"/>
      <c r="AC81" s="365"/>
      <c r="AD81" s="365"/>
      <c r="AE81" s="414"/>
      <c r="AF81" s="437"/>
      <c r="AG81" s="600"/>
      <c r="AH81" s="601"/>
      <c r="AI81" s="601"/>
      <c r="AJ81" s="602"/>
      <c r="AK81" s="41">
        <f>ROUND(L82*AI84,0)</f>
        <v>608</v>
      </c>
      <c r="AL81" s="418"/>
    </row>
    <row r="82" spans="1:38" ht="16.5" customHeight="1">
      <c r="A82" s="94">
        <v>32</v>
      </c>
      <c r="B82" s="15">
        <v>9023</v>
      </c>
      <c r="C82" s="95" t="s">
        <v>24</v>
      </c>
      <c r="D82" s="404"/>
      <c r="E82" s="308"/>
      <c r="F82" s="284"/>
      <c r="G82" s="283"/>
      <c r="H82" s="283"/>
      <c r="I82" s="283"/>
      <c r="J82" s="24"/>
      <c r="K82" s="44"/>
      <c r="L82" s="592">
        <f>$L$13</f>
        <v>868</v>
      </c>
      <c r="M82" s="592"/>
      <c r="N82" s="25" t="s">
        <v>1249</v>
      </c>
      <c r="O82" s="26"/>
      <c r="P82" s="603" t="s">
        <v>1334</v>
      </c>
      <c r="Q82" s="604"/>
      <c r="R82" s="604"/>
      <c r="S82" s="604"/>
      <c r="T82" s="604"/>
      <c r="U82" s="604"/>
      <c r="V82" s="604"/>
      <c r="W82" s="604"/>
      <c r="X82" s="604"/>
      <c r="Y82" s="604"/>
      <c r="Z82" s="604"/>
      <c r="AA82" s="604"/>
      <c r="AB82" s="604"/>
      <c r="AC82" s="365"/>
      <c r="AD82" s="353" t="s">
        <v>450</v>
      </c>
      <c r="AE82" s="574">
        <f>$AE$9</f>
        <v>0.97</v>
      </c>
      <c r="AF82" s="591"/>
      <c r="AG82" s="600"/>
      <c r="AH82" s="601"/>
      <c r="AI82" s="601"/>
      <c r="AJ82" s="602"/>
      <c r="AK82" s="41">
        <f>ROUND(ROUND(L82*AE82,0)*AI84,0)</f>
        <v>589</v>
      </c>
      <c r="AL82" s="418"/>
    </row>
    <row r="83" spans="1:38" ht="16.5" customHeight="1">
      <c r="A83" s="94">
        <v>32</v>
      </c>
      <c r="B83" s="15">
        <v>9031</v>
      </c>
      <c r="C83" s="95" t="s">
        <v>25</v>
      </c>
      <c r="D83" s="404"/>
      <c r="E83" s="308"/>
      <c r="F83" s="284"/>
      <c r="G83" s="283"/>
      <c r="H83" s="283"/>
      <c r="I83" s="283"/>
      <c r="J83" s="24"/>
      <c r="K83" s="43" t="s">
        <v>618</v>
      </c>
      <c r="L83" s="131"/>
      <c r="M83" s="131"/>
      <c r="N83" s="21"/>
      <c r="O83" s="19"/>
      <c r="P83" s="306"/>
      <c r="Q83" s="307"/>
      <c r="R83" s="307"/>
      <c r="S83" s="40"/>
      <c r="T83" s="40"/>
      <c r="U83" s="352"/>
      <c r="V83" s="365"/>
      <c r="W83" s="365"/>
      <c r="X83" s="353"/>
      <c r="Y83" s="594"/>
      <c r="Z83" s="594"/>
      <c r="AA83" s="365"/>
      <c r="AB83" s="365"/>
      <c r="AC83" s="365"/>
      <c r="AD83" s="365"/>
      <c r="AE83" s="353"/>
      <c r="AF83" s="158"/>
      <c r="AG83" s="600"/>
      <c r="AH83" s="601"/>
      <c r="AI83" s="601"/>
      <c r="AJ83" s="602"/>
      <c r="AK83" s="41">
        <f>ROUND(L84*AI84,0)</f>
        <v>620</v>
      </c>
      <c r="AL83" s="418"/>
    </row>
    <row r="84" spans="1:38" ht="16.5" customHeight="1">
      <c r="A84" s="94">
        <v>32</v>
      </c>
      <c r="B84" s="15">
        <v>9033</v>
      </c>
      <c r="C84" s="95" t="s">
        <v>26</v>
      </c>
      <c r="D84" s="404"/>
      <c r="E84" s="308"/>
      <c r="F84" s="284"/>
      <c r="G84" s="283"/>
      <c r="H84" s="283"/>
      <c r="I84" s="283"/>
      <c r="J84" s="24"/>
      <c r="K84" s="44"/>
      <c r="L84" s="592">
        <f>$L$15</f>
        <v>886</v>
      </c>
      <c r="M84" s="592"/>
      <c r="N84" s="25" t="s">
        <v>1249</v>
      </c>
      <c r="O84" s="26"/>
      <c r="P84" s="603" t="s">
        <v>1334</v>
      </c>
      <c r="Q84" s="604"/>
      <c r="R84" s="604"/>
      <c r="S84" s="604"/>
      <c r="T84" s="604"/>
      <c r="U84" s="604"/>
      <c r="V84" s="604"/>
      <c r="W84" s="604"/>
      <c r="X84" s="604"/>
      <c r="Y84" s="604"/>
      <c r="Z84" s="604"/>
      <c r="AA84" s="604"/>
      <c r="AB84" s="604"/>
      <c r="AC84" s="365"/>
      <c r="AD84" s="353" t="s">
        <v>450</v>
      </c>
      <c r="AE84" s="574">
        <f>$AE$9</f>
        <v>0.97</v>
      </c>
      <c r="AF84" s="591"/>
      <c r="AG84" s="303"/>
      <c r="AH84" s="379" t="s">
        <v>450</v>
      </c>
      <c r="AI84" s="583">
        <v>0.7</v>
      </c>
      <c r="AJ84" s="584"/>
      <c r="AK84" s="41">
        <f>ROUND(ROUND(L84*AE84,0)*AI84,0)</f>
        <v>601</v>
      </c>
      <c r="AL84" s="418"/>
    </row>
    <row r="85" spans="1:38" ht="16.5" customHeight="1">
      <c r="A85" s="94">
        <v>32</v>
      </c>
      <c r="B85" s="15">
        <v>9041</v>
      </c>
      <c r="C85" s="95" t="s">
        <v>27</v>
      </c>
      <c r="D85" s="404"/>
      <c r="E85" s="308"/>
      <c r="F85" s="284"/>
      <c r="G85" s="283"/>
      <c r="H85" s="283"/>
      <c r="I85" s="283"/>
      <c r="J85" s="24"/>
      <c r="K85" s="43" t="s">
        <v>619</v>
      </c>
      <c r="L85" s="131"/>
      <c r="M85" s="131"/>
      <c r="N85" s="21"/>
      <c r="O85" s="19"/>
      <c r="P85" s="306"/>
      <c r="Q85" s="307"/>
      <c r="R85" s="307"/>
      <c r="S85" s="40"/>
      <c r="T85" s="40"/>
      <c r="U85" s="352"/>
      <c r="V85" s="365"/>
      <c r="W85" s="365"/>
      <c r="X85" s="353"/>
      <c r="Y85" s="594"/>
      <c r="Z85" s="594"/>
      <c r="AA85" s="365"/>
      <c r="AB85" s="365"/>
      <c r="AC85" s="365"/>
      <c r="AD85" s="365"/>
      <c r="AE85" s="39"/>
      <c r="AF85" s="461"/>
      <c r="AG85" s="419"/>
      <c r="AH85" s="405"/>
      <c r="AI85" s="405"/>
      <c r="AJ85" s="406"/>
      <c r="AK85" s="41">
        <f>ROUND(L86*AI84,0)</f>
        <v>633</v>
      </c>
      <c r="AL85" s="418"/>
    </row>
    <row r="86" spans="1:38" ht="16.5" customHeight="1">
      <c r="A86" s="14">
        <v>32</v>
      </c>
      <c r="B86" s="15">
        <v>9043</v>
      </c>
      <c r="C86" s="95" t="s">
        <v>28</v>
      </c>
      <c r="D86" s="404"/>
      <c r="E86" s="308"/>
      <c r="F86" s="284"/>
      <c r="G86" s="25"/>
      <c r="H86" s="25"/>
      <c r="I86" s="25"/>
      <c r="J86" s="26"/>
      <c r="K86" s="44"/>
      <c r="L86" s="592">
        <f>$L$17</f>
        <v>904</v>
      </c>
      <c r="M86" s="592"/>
      <c r="N86" s="25" t="s">
        <v>1249</v>
      </c>
      <c r="O86" s="26"/>
      <c r="P86" s="603" t="s">
        <v>1334</v>
      </c>
      <c r="Q86" s="604"/>
      <c r="R86" s="604"/>
      <c r="S86" s="604"/>
      <c r="T86" s="604"/>
      <c r="U86" s="604"/>
      <c r="V86" s="604"/>
      <c r="W86" s="604"/>
      <c r="X86" s="604"/>
      <c r="Y86" s="604"/>
      <c r="Z86" s="604"/>
      <c r="AA86" s="604"/>
      <c r="AB86" s="604"/>
      <c r="AC86" s="365"/>
      <c r="AD86" s="353" t="s">
        <v>450</v>
      </c>
      <c r="AE86" s="530">
        <f>$AE$9</f>
        <v>0.97</v>
      </c>
      <c r="AF86" s="590"/>
      <c r="AG86" s="303"/>
      <c r="AH86" s="405"/>
      <c r="AI86" s="405"/>
      <c r="AJ86" s="406"/>
      <c r="AK86" s="41">
        <f>ROUND(ROUND(L86*AE86,0)*AI84,0)</f>
        <v>614</v>
      </c>
      <c r="AL86" s="418"/>
    </row>
    <row r="87" spans="1:38" ht="16.5" customHeight="1">
      <c r="A87" s="94">
        <v>32</v>
      </c>
      <c r="B87" s="15">
        <v>9101</v>
      </c>
      <c r="C87" s="95" t="s">
        <v>29</v>
      </c>
      <c r="D87" s="522"/>
      <c r="E87" s="511"/>
      <c r="F87" s="512"/>
      <c r="G87" s="509" t="s">
        <v>621</v>
      </c>
      <c r="H87" s="515"/>
      <c r="I87" s="515"/>
      <c r="J87" s="516"/>
      <c r="K87" s="43" t="s">
        <v>622</v>
      </c>
      <c r="L87" s="21"/>
      <c r="M87" s="21"/>
      <c r="N87" s="21"/>
      <c r="O87" s="19"/>
      <c r="P87" s="306"/>
      <c r="Q87" s="307"/>
      <c r="R87" s="307"/>
      <c r="S87" s="40"/>
      <c r="T87" s="40"/>
      <c r="U87" s="352"/>
      <c r="V87" s="352"/>
      <c r="W87" s="352"/>
      <c r="X87" s="353"/>
      <c r="Y87" s="594"/>
      <c r="Z87" s="594"/>
      <c r="AA87" s="365"/>
      <c r="AB87" s="365"/>
      <c r="AC87" s="365"/>
      <c r="AD87" s="365"/>
      <c r="AE87" s="414"/>
      <c r="AF87" s="27"/>
      <c r="AG87" s="404"/>
      <c r="AH87" s="405"/>
      <c r="AI87" s="405"/>
      <c r="AJ87" s="406"/>
      <c r="AK87" s="41">
        <f>ROUND(L88*AI84,0)</f>
        <v>554</v>
      </c>
      <c r="AL87" s="23"/>
    </row>
    <row r="88" spans="1:38" ht="16.5" customHeight="1">
      <c r="A88" s="94">
        <v>32</v>
      </c>
      <c r="B88" s="15">
        <v>9103</v>
      </c>
      <c r="C88" s="95" t="s">
        <v>647</v>
      </c>
      <c r="D88" s="522"/>
      <c r="E88" s="511"/>
      <c r="F88" s="512"/>
      <c r="G88" s="517"/>
      <c r="H88" s="517"/>
      <c r="I88" s="517"/>
      <c r="J88" s="518"/>
      <c r="K88" s="44"/>
      <c r="L88" s="592">
        <f>$L$19</f>
        <v>792</v>
      </c>
      <c r="M88" s="592"/>
      <c r="N88" s="25" t="s">
        <v>1249</v>
      </c>
      <c r="O88" s="26"/>
      <c r="P88" s="603" t="s">
        <v>1334</v>
      </c>
      <c r="Q88" s="604"/>
      <c r="R88" s="604"/>
      <c r="S88" s="604"/>
      <c r="T88" s="604"/>
      <c r="U88" s="604"/>
      <c r="V88" s="604"/>
      <c r="W88" s="604"/>
      <c r="X88" s="604"/>
      <c r="Y88" s="604"/>
      <c r="Z88" s="604"/>
      <c r="AA88" s="604"/>
      <c r="AB88" s="604"/>
      <c r="AC88" s="365"/>
      <c r="AD88" s="353" t="s">
        <v>450</v>
      </c>
      <c r="AE88" s="574">
        <f>$AE$9</f>
        <v>0.97</v>
      </c>
      <c r="AF88" s="591"/>
      <c r="AG88" s="600"/>
      <c r="AH88" s="601"/>
      <c r="AI88" s="601"/>
      <c r="AJ88" s="602"/>
      <c r="AK88" s="41">
        <f>ROUND(ROUND(L88*AE88,0)*AI84,0)</f>
        <v>538</v>
      </c>
      <c r="AL88" s="23"/>
    </row>
    <row r="89" spans="1:38" ht="16.5" customHeight="1">
      <c r="A89" s="94">
        <v>32</v>
      </c>
      <c r="B89" s="15">
        <v>9111</v>
      </c>
      <c r="C89" s="95" t="s">
        <v>30</v>
      </c>
      <c r="D89" s="522"/>
      <c r="E89" s="511"/>
      <c r="F89" s="512"/>
      <c r="G89" s="517"/>
      <c r="H89" s="517"/>
      <c r="I89" s="517"/>
      <c r="J89" s="518"/>
      <c r="K89" s="43" t="s">
        <v>616</v>
      </c>
      <c r="L89" s="131"/>
      <c r="M89" s="131"/>
      <c r="N89" s="21"/>
      <c r="O89" s="19"/>
      <c r="P89" s="306"/>
      <c r="Q89" s="307"/>
      <c r="R89" s="307"/>
      <c r="S89" s="40"/>
      <c r="T89" s="40"/>
      <c r="U89" s="352"/>
      <c r="V89" s="365"/>
      <c r="W89" s="365"/>
      <c r="X89" s="353"/>
      <c r="Y89" s="594"/>
      <c r="Z89" s="594"/>
      <c r="AA89" s="365"/>
      <c r="AB89" s="365"/>
      <c r="AC89" s="157"/>
      <c r="AD89" s="459"/>
      <c r="AE89" s="459"/>
      <c r="AF89" s="460"/>
      <c r="AG89" s="600"/>
      <c r="AH89" s="601"/>
      <c r="AI89" s="601"/>
      <c r="AJ89" s="602"/>
      <c r="AK89" s="41">
        <f>ROUND(L90*AI84,0)</f>
        <v>581</v>
      </c>
      <c r="AL89" s="418"/>
    </row>
    <row r="90" spans="1:38" ht="16.5" customHeight="1">
      <c r="A90" s="94">
        <v>32</v>
      </c>
      <c r="B90" s="15">
        <v>9113</v>
      </c>
      <c r="C90" s="95" t="s">
        <v>31</v>
      </c>
      <c r="D90" s="522"/>
      <c r="E90" s="511"/>
      <c r="F90" s="512"/>
      <c r="G90" s="517"/>
      <c r="H90" s="517"/>
      <c r="I90" s="517"/>
      <c r="J90" s="518"/>
      <c r="K90" s="44"/>
      <c r="L90" s="592">
        <f>$L$21</f>
        <v>830</v>
      </c>
      <c r="M90" s="592"/>
      <c r="N90" s="25" t="s">
        <v>1249</v>
      </c>
      <c r="O90" s="26"/>
      <c r="P90" s="603" t="s">
        <v>1334</v>
      </c>
      <c r="Q90" s="604"/>
      <c r="R90" s="604"/>
      <c r="S90" s="604"/>
      <c r="T90" s="604"/>
      <c r="U90" s="604"/>
      <c r="V90" s="604"/>
      <c r="W90" s="604"/>
      <c r="X90" s="604"/>
      <c r="Y90" s="604"/>
      <c r="Z90" s="604"/>
      <c r="AA90" s="604"/>
      <c r="AB90" s="604"/>
      <c r="AC90" s="365"/>
      <c r="AD90" s="353" t="s">
        <v>450</v>
      </c>
      <c r="AE90" s="574">
        <f>$AE$9</f>
        <v>0.97</v>
      </c>
      <c r="AF90" s="591"/>
      <c r="AG90" s="600"/>
      <c r="AH90" s="601"/>
      <c r="AI90" s="601"/>
      <c r="AJ90" s="602"/>
      <c r="AK90" s="41">
        <f>ROUND(ROUND(L90*AE90,0)*AI84,0)</f>
        <v>564</v>
      </c>
      <c r="AL90" s="418"/>
    </row>
    <row r="91" spans="1:38" ht="16.5" customHeight="1">
      <c r="A91" s="94">
        <v>32</v>
      </c>
      <c r="B91" s="15">
        <v>9121</v>
      </c>
      <c r="C91" s="95" t="s">
        <v>32</v>
      </c>
      <c r="D91" s="404"/>
      <c r="E91" s="308"/>
      <c r="F91" s="284"/>
      <c r="G91" s="283"/>
      <c r="H91" s="283"/>
      <c r="I91" s="283"/>
      <c r="J91" s="24"/>
      <c r="K91" s="43" t="s">
        <v>617</v>
      </c>
      <c r="L91" s="131"/>
      <c r="M91" s="131"/>
      <c r="N91" s="21"/>
      <c r="O91" s="19"/>
      <c r="P91" s="306"/>
      <c r="Q91" s="307"/>
      <c r="R91" s="307"/>
      <c r="S91" s="40"/>
      <c r="T91" s="40"/>
      <c r="U91" s="352"/>
      <c r="V91" s="365"/>
      <c r="W91" s="365"/>
      <c r="X91" s="353"/>
      <c r="Y91" s="594"/>
      <c r="Z91" s="594"/>
      <c r="AA91" s="365"/>
      <c r="AB91" s="365"/>
      <c r="AC91" s="365"/>
      <c r="AD91" s="365"/>
      <c r="AE91" s="414"/>
      <c r="AF91" s="437"/>
      <c r="AG91" s="600"/>
      <c r="AH91" s="601"/>
      <c r="AI91" s="601"/>
      <c r="AJ91" s="602"/>
      <c r="AK91" s="41">
        <f>ROUND(L92*AI84,0)</f>
        <v>599</v>
      </c>
      <c r="AL91" s="418"/>
    </row>
    <row r="92" spans="1:38" ht="16.5" customHeight="1">
      <c r="A92" s="94">
        <v>32</v>
      </c>
      <c r="B92" s="15">
        <v>9123</v>
      </c>
      <c r="C92" s="95" t="s">
        <v>33</v>
      </c>
      <c r="D92" s="404"/>
      <c r="E92" s="308"/>
      <c r="F92" s="284"/>
      <c r="G92" s="283"/>
      <c r="H92" s="283"/>
      <c r="I92" s="283"/>
      <c r="J92" s="24"/>
      <c r="K92" s="44"/>
      <c r="L92" s="592">
        <f>$L$23</f>
        <v>855</v>
      </c>
      <c r="M92" s="592"/>
      <c r="N92" s="25" t="s">
        <v>1249</v>
      </c>
      <c r="O92" s="26"/>
      <c r="P92" s="603" t="s">
        <v>1334</v>
      </c>
      <c r="Q92" s="604"/>
      <c r="R92" s="604"/>
      <c r="S92" s="604"/>
      <c r="T92" s="604"/>
      <c r="U92" s="604"/>
      <c r="V92" s="604"/>
      <c r="W92" s="604"/>
      <c r="X92" s="604"/>
      <c r="Y92" s="604"/>
      <c r="Z92" s="604"/>
      <c r="AA92" s="604"/>
      <c r="AB92" s="604"/>
      <c r="AC92" s="365"/>
      <c r="AD92" s="353" t="s">
        <v>450</v>
      </c>
      <c r="AE92" s="574">
        <f>$AE$9</f>
        <v>0.97</v>
      </c>
      <c r="AF92" s="591"/>
      <c r="AG92" s="600"/>
      <c r="AH92" s="601"/>
      <c r="AI92" s="601"/>
      <c r="AJ92" s="602"/>
      <c r="AK92" s="41">
        <f>ROUND(ROUND(L92*AE92,0)*AI84,0)</f>
        <v>580</v>
      </c>
      <c r="AL92" s="418"/>
    </row>
    <row r="93" spans="1:38" ht="16.5" customHeight="1">
      <c r="A93" s="94">
        <v>32</v>
      </c>
      <c r="B93" s="15">
        <v>9131</v>
      </c>
      <c r="C93" s="95" t="s">
        <v>34</v>
      </c>
      <c r="D93" s="404"/>
      <c r="E93" s="308"/>
      <c r="F93" s="284"/>
      <c r="G93" s="283"/>
      <c r="H93" s="283"/>
      <c r="I93" s="283"/>
      <c r="J93" s="24"/>
      <c r="K93" s="43" t="s">
        <v>618</v>
      </c>
      <c r="L93" s="131"/>
      <c r="M93" s="131"/>
      <c r="N93" s="21"/>
      <c r="O93" s="19"/>
      <c r="P93" s="306"/>
      <c r="Q93" s="307"/>
      <c r="R93" s="307"/>
      <c r="S93" s="40"/>
      <c r="T93" s="40"/>
      <c r="U93" s="352"/>
      <c r="V93" s="365"/>
      <c r="W93" s="365"/>
      <c r="X93" s="353"/>
      <c r="Y93" s="594"/>
      <c r="Z93" s="594"/>
      <c r="AA93" s="365"/>
      <c r="AB93" s="365"/>
      <c r="AC93" s="365"/>
      <c r="AD93" s="365"/>
      <c r="AE93" s="353"/>
      <c r="AF93" s="158"/>
      <c r="AG93" s="600"/>
      <c r="AH93" s="601"/>
      <c r="AI93" s="601"/>
      <c r="AJ93" s="602"/>
      <c r="AK93" s="41">
        <f>ROUND(L94*AI84,0)</f>
        <v>610</v>
      </c>
      <c r="AL93" s="418"/>
    </row>
    <row r="94" spans="1:38" ht="16.5" customHeight="1">
      <c r="A94" s="94">
        <v>32</v>
      </c>
      <c r="B94" s="15">
        <v>9133</v>
      </c>
      <c r="C94" s="95" t="s">
        <v>35</v>
      </c>
      <c r="D94" s="404"/>
      <c r="E94" s="308"/>
      <c r="F94" s="284"/>
      <c r="G94" s="283"/>
      <c r="H94" s="283"/>
      <c r="I94" s="283"/>
      <c r="J94" s="24"/>
      <c r="K94" s="44"/>
      <c r="L94" s="592">
        <f>$L$25</f>
        <v>872</v>
      </c>
      <c r="M94" s="592"/>
      <c r="N94" s="25" t="s">
        <v>1249</v>
      </c>
      <c r="O94" s="26"/>
      <c r="P94" s="603" t="s">
        <v>1334</v>
      </c>
      <c r="Q94" s="604"/>
      <c r="R94" s="604"/>
      <c r="S94" s="604"/>
      <c r="T94" s="604"/>
      <c r="U94" s="604"/>
      <c r="V94" s="604"/>
      <c r="W94" s="604"/>
      <c r="X94" s="604"/>
      <c r="Y94" s="604"/>
      <c r="Z94" s="604"/>
      <c r="AA94" s="604"/>
      <c r="AB94" s="604"/>
      <c r="AC94" s="365"/>
      <c r="AD94" s="353" t="s">
        <v>450</v>
      </c>
      <c r="AE94" s="574">
        <f>$AE$9</f>
        <v>0.97</v>
      </c>
      <c r="AF94" s="591"/>
      <c r="AG94" s="303"/>
      <c r="AH94" s="379"/>
      <c r="AI94" s="583"/>
      <c r="AJ94" s="584"/>
      <c r="AK94" s="41">
        <f>ROUND(ROUND(L94*AE94,0)*AI84,0)</f>
        <v>592</v>
      </c>
      <c r="AL94" s="418"/>
    </row>
    <row r="95" spans="1:38" ht="16.5" customHeight="1">
      <c r="A95" s="94">
        <v>32</v>
      </c>
      <c r="B95" s="15">
        <v>9141</v>
      </c>
      <c r="C95" s="95" t="s">
        <v>36</v>
      </c>
      <c r="D95" s="404"/>
      <c r="E95" s="308"/>
      <c r="F95" s="284"/>
      <c r="G95" s="283"/>
      <c r="H95" s="283"/>
      <c r="I95" s="283"/>
      <c r="J95" s="24"/>
      <c r="K95" s="43" t="s">
        <v>619</v>
      </c>
      <c r="L95" s="131"/>
      <c r="M95" s="131"/>
      <c r="N95" s="21"/>
      <c r="O95" s="19"/>
      <c r="P95" s="306"/>
      <c r="Q95" s="307"/>
      <c r="R95" s="307"/>
      <c r="S95" s="40"/>
      <c r="T95" s="40"/>
      <c r="U95" s="352"/>
      <c r="V95" s="365"/>
      <c r="W95" s="365"/>
      <c r="X95" s="353"/>
      <c r="Y95" s="594"/>
      <c r="Z95" s="594"/>
      <c r="AA95" s="365"/>
      <c r="AB95" s="365"/>
      <c r="AC95" s="365"/>
      <c r="AD95" s="365"/>
      <c r="AE95" s="39"/>
      <c r="AF95" s="461"/>
      <c r="AG95" s="419"/>
      <c r="AH95" s="405"/>
      <c r="AI95" s="405"/>
      <c r="AJ95" s="406"/>
      <c r="AK95" s="41">
        <f>ROUND(L96*AI84,0)</f>
        <v>623</v>
      </c>
      <c r="AL95" s="418"/>
    </row>
    <row r="96" spans="1:38" ht="16.5" customHeight="1">
      <c r="A96" s="14">
        <v>32</v>
      </c>
      <c r="B96" s="15">
        <v>9143</v>
      </c>
      <c r="C96" s="95" t="s">
        <v>37</v>
      </c>
      <c r="D96" s="310"/>
      <c r="E96" s="311"/>
      <c r="F96" s="54"/>
      <c r="G96" s="25"/>
      <c r="H96" s="25"/>
      <c r="I96" s="25"/>
      <c r="J96" s="26"/>
      <c r="K96" s="44"/>
      <c r="L96" s="592">
        <f>$L$27</f>
        <v>890</v>
      </c>
      <c r="M96" s="592"/>
      <c r="N96" s="25" t="s">
        <v>1249</v>
      </c>
      <c r="O96" s="26"/>
      <c r="P96" s="603" t="s">
        <v>1334</v>
      </c>
      <c r="Q96" s="604"/>
      <c r="R96" s="604"/>
      <c r="S96" s="604"/>
      <c r="T96" s="604"/>
      <c r="U96" s="604"/>
      <c r="V96" s="604"/>
      <c r="W96" s="604"/>
      <c r="X96" s="604"/>
      <c r="Y96" s="604"/>
      <c r="Z96" s="604"/>
      <c r="AA96" s="604"/>
      <c r="AB96" s="604"/>
      <c r="AC96" s="365"/>
      <c r="AD96" s="353" t="s">
        <v>450</v>
      </c>
      <c r="AE96" s="530">
        <f>$AE$9</f>
        <v>0.97</v>
      </c>
      <c r="AF96" s="590"/>
      <c r="AG96" s="31"/>
      <c r="AH96" s="36"/>
      <c r="AI96" s="36"/>
      <c r="AJ96" s="104"/>
      <c r="AK96" s="41">
        <f>ROUND(ROUND(L96*AE96,0)*AI84,0)</f>
        <v>604</v>
      </c>
      <c r="AL96" s="443"/>
    </row>
  </sheetData>
  <sheetProtection/>
  <mergeCells count="146">
    <mergeCell ref="D87:F90"/>
    <mergeCell ref="G87:J90"/>
    <mergeCell ref="D8:F11"/>
    <mergeCell ref="G8:J11"/>
    <mergeCell ref="D18:F21"/>
    <mergeCell ref="G18:J21"/>
    <mergeCell ref="D51:F54"/>
    <mergeCell ref="G51:J54"/>
    <mergeCell ref="D61:F64"/>
    <mergeCell ref="G61:J64"/>
    <mergeCell ref="D77:F80"/>
    <mergeCell ref="G77:J80"/>
    <mergeCell ref="AE96:AF96"/>
    <mergeCell ref="L94:M94"/>
    <mergeCell ref="P94:AB94"/>
    <mergeCell ref="AE94:AF94"/>
    <mergeCell ref="Y95:Z95"/>
    <mergeCell ref="L96:M96"/>
    <mergeCell ref="P96:AB96"/>
    <mergeCell ref="AI94:AJ94"/>
    <mergeCell ref="AG88:AJ93"/>
    <mergeCell ref="Y89:Z89"/>
    <mergeCell ref="L90:M90"/>
    <mergeCell ref="P90:AB90"/>
    <mergeCell ref="AE90:AF90"/>
    <mergeCell ref="Y91:Z91"/>
    <mergeCell ref="L92:M92"/>
    <mergeCell ref="P92:AB92"/>
    <mergeCell ref="AE92:AF92"/>
    <mergeCell ref="Y93:Z93"/>
    <mergeCell ref="Y87:Z87"/>
    <mergeCell ref="L88:M88"/>
    <mergeCell ref="P88:AB88"/>
    <mergeCell ref="AE88:AF88"/>
    <mergeCell ref="Y67:Z67"/>
    <mergeCell ref="AE80:AF80"/>
    <mergeCell ref="P82:AB82"/>
    <mergeCell ref="AE84:AF84"/>
    <mergeCell ref="P86:AB86"/>
    <mergeCell ref="AE86:AF86"/>
    <mergeCell ref="L86:M86"/>
    <mergeCell ref="Y85:Z85"/>
    <mergeCell ref="AE27:AF27"/>
    <mergeCell ref="AE21:AF21"/>
    <mergeCell ref="L23:M23"/>
    <mergeCell ref="AE23:AF23"/>
    <mergeCell ref="Y24:Z24"/>
    <mergeCell ref="L21:M21"/>
    <mergeCell ref="AG62:AJ66"/>
    <mergeCell ref="Y63:Z63"/>
    <mergeCell ref="L64:M64"/>
    <mergeCell ref="P64:AB64"/>
    <mergeCell ref="AE64:AF64"/>
    <mergeCell ref="Y65:Z65"/>
    <mergeCell ref="L66:M66"/>
    <mergeCell ref="P66:AB66"/>
    <mergeCell ref="AE66:AF66"/>
    <mergeCell ref="P52:AB52"/>
    <mergeCell ref="P54:AB54"/>
    <mergeCell ref="P56:AB56"/>
    <mergeCell ref="P58:AB58"/>
    <mergeCell ref="P60:AB60"/>
    <mergeCell ref="L25:M25"/>
    <mergeCell ref="L27:M27"/>
    <mergeCell ref="L52:M52"/>
    <mergeCell ref="AE58:AF58"/>
    <mergeCell ref="AG78:AJ83"/>
    <mergeCell ref="AI84:AJ84"/>
    <mergeCell ref="P78:AB78"/>
    <mergeCell ref="AE78:AF78"/>
    <mergeCell ref="P80:AB80"/>
    <mergeCell ref="Y61:Z61"/>
    <mergeCell ref="L62:M62"/>
    <mergeCell ref="P62:AB62"/>
    <mergeCell ref="AE62:AF62"/>
    <mergeCell ref="AI67:AJ67"/>
    <mergeCell ref="L68:M68"/>
    <mergeCell ref="P68:AB68"/>
    <mergeCell ref="AE68:AF68"/>
    <mergeCell ref="Y69:Z69"/>
    <mergeCell ref="L70:M70"/>
    <mergeCell ref="P70:AB70"/>
    <mergeCell ref="AE70:AF70"/>
    <mergeCell ref="L82:M82"/>
    <mergeCell ref="L84:M84"/>
    <mergeCell ref="Y81:Z81"/>
    <mergeCell ref="Y83:Z83"/>
    <mergeCell ref="P84:AB84"/>
    <mergeCell ref="L80:M80"/>
    <mergeCell ref="Y53:Z53"/>
    <mergeCell ref="L60:M60"/>
    <mergeCell ref="Y57:Z57"/>
    <mergeCell ref="Y59:Z59"/>
    <mergeCell ref="Y55:Z55"/>
    <mergeCell ref="L54:M54"/>
    <mergeCell ref="L56:M56"/>
    <mergeCell ref="Y77:Z77"/>
    <mergeCell ref="Y79:Z79"/>
    <mergeCell ref="AI57:AJ57"/>
    <mergeCell ref="AE52:AF52"/>
    <mergeCell ref="AE54:AF54"/>
    <mergeCell ref="AG52:AJ56"/>
    <mergeCell ref="AD40:AE40"/>
    <mergeCell ref="AE43:AF43"/>
    <mergeCell ref="AE44:AF44"/>
    <mergeCell ref="AE56:AF56"/>
    <mergeCell ref="Y8:Z8"/>
    <mergeCell ref="Y10:Z10"/>
    <mergeCell ref="Y12:Z12"/>
    <mergeCell ref="AD41:AE41"/>
    <mergeCell ref="AE9:AF9"/>
    <mergeCell ref="AD34:AE34"/>
    <mergeCell ref="AD35:AE35"/>
    <mergeCell ref="AD37:AE37"/>
    <mergeCell ref="AD38:AE38"/>
    <mergeCell ref="AE15:AF15"/>
    <mergeCell ref="AE17:AF17"/>
    <mergeCell ref="AD36:AE36"/>
    <mergeCell ref="AD39:AE39"/>
    <mergeCell ref="AE25:AF25"/>
    <mergeCell ref="AD32:AE32"/>
    <mergeCell ref="AD28:AE28"/>
    <mergeCell ref="AE60:AF60"/>
    <mergeCell ref="AE82:AF82"/>
    <mergeCell ref="L9:M9"/>
    <mergeCell ref="L11:M11"/>
    <mergeCell ref="L13:M13"/>
    <mergeCell ref="AE11:AF11"/>
    <mergeCell ref="AE13:AF13"/>
    <mergeCell ref="AE19:AF19"/>
    <mergeCell ref="AC33:AE33"/>
    <mergeCell ref="AD30:AE30"/>
    <mergeCell ref="AD31:AE31"/>
    <mergeCell ref="AD29:AE29"/>
    <mergeCell ref="Y14:Z14"/>
    <mergeCell ref="Y16:Z16"/>
    <mergeCell ref="Y26:Z26"/>
    <mergeCell ref="Y22:Z22"/>
    <mergeCell ref="Y20:Z20"/>
    <mergeCell ref="L15:M15"/>
    <mergeCell ref="L17:M17"/>
    <mergeCell ref="Y18:Z18"/>
    <mergeCell ref="L19:M19"/>
    <mergeCell ref="Y51:Z51"/>
    <mergeCell ref="L58:M58"/>
    <mergeCell ref="L78:M78"/>
  </mergeCells>
  <printOptions horizontalCentered="1"/>
  <pageMargins left="0.3937007874015748" right="0.3937007874015748" top="0.7874015748031497" bottom="0.5905511811023623" header="0.5118110236220472" footer="0.31496062992125984"/>
  <pageSetup firstPageNumber="14" useFirstPageNumber="1" horizontalDpi="600" verticalDpi="600" orientation="portrait" paperSize="9" scale="63" r:id="rId1"/>
  <headerFooter alignWithMargins="0">
    <oddHeader>&amp;R&amp;9認知症対応型共同生活介護</oddHeader>
    <oddFooter>&amp;C&amp;14&amp;P</oddFooter>
  </headerFooter>
  <rowBreaks count="1" manualBreakCount="1">
    <brk id="45" max="37" man="1"/>
  </rowBreaks>
  <ignoredErrors>
    <ignoredError sqref="AK9:AK17" formula="1"/>
  </ignoredErrors>
</worksheet>
</file>

<file path=xl/worksheets/sheet9.xml><?xml version="1.0" encoding="utf-8"?>
<worksheet xmlns="http://schemas.openxmlformats.org/spreadsheetml/2006/main" xmlns:r="http://schemas.openxmlformats.org/officeDocument/2006/relationships">
  <dimension ref="A1:AM8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4.625" style="410" customWidth="1"/>
    <col min="2" max="2" width="7.50390625" style="410" customWidth="1"/>
    <col min="3" max="3" width="29.625" style="410" customWidth="1"/>
    <col min="4" max="25" width="2.375" style="410" customWidth="1"/>
    <col min="26" max="26" width="2.875" style="410" customWidth="1"/>
    <col min="27" max="28" width="2.375" style="410" customWidth="1"/>
    <col min="29" max="30" width="1.875" style="410" customWidth="1"/>
    <col min="31" max="31" width="2.375" style="410" customWidth="1"/>
    <col min="32" max="32" width="2.00390625" style="410" customWidth="1"/>
    <col min="33" max="33" width="1.37890625" style="410" customWidth="1"/>
    <col min="34" max="34" width="1.75390625" style="410" customWidth="1"/>
    <col min="35" max="36" width="2.625" style="410" customWidth="1"/>
    <col min="37" max="37" width="8.625" style="410" customWidth="1"/>
    <col min="38" max="38" width="8.50390625" style="410" customWidth="1"/>
    <col min="39" max="39" width="2.75390625" style="410" customWidth="1"/>
    <col min="40" max="16384" width="9.00390625" style="410" customWidth="1"/>
  </cols>
  <sheetData>
    <row r="1" ht="17.25" customHeight="1">
      <c r="A1" s="76"/>
    </row>
    <row r="2" spans="1:2" ht="17.25" customHeight="1">
      <c r="A2" s="76"/>
      <c r="B2" s="76" t="s">
        <v>1788</v>
      </c>
    </row>
    <row r="3" ht="13.5" customHeight="1"/>
    <row r="4" spans="1:39" ht="16.5" customHeight="1">
      <c r="A4" s="3" t="s">
        <v>345</v>
      </c>
      <c r="B4" s="411"/>
      <c r="C4" s="4" t="s">
        <v>346</v>
      </c>
      <c r="D4" s="438"/>
      <c r="E4" s="415"/>
      <c r="F4" s="415"/>
      <c r="G4" s="415"/>
      <c r="H4" s="415"/>
      <c r="I4" s="415"/>
      <c r="J4" s="415"/>
      <c r="K4" s="415"/>
      <c r="L4" s="415"/>
      <c r="M4" s="415"/>
      <c r="N4" s="415"/>
      <c r="O4" s="415"/>
      <c r="P4" s="415"/>
      <c r="Q4" s="5" t="s">
        <v>347</v>
      </c>
      <c r="R4" s="415"/>
      <c r="S4" s="415"/>
      <c r="T4" s="415"/>
      <c r="U4" s="415"/>
      <c r="V4" s="415"/>
      <c r="W4" s="415"/>
      <c r="X4" s="415"/>
      <c r="Y4" s="415"/>
      <c r="Z4" s="415"/>
      <c r="AA4" s="415"/>
      <c r="AB4" s="415"/>
      <c r="AC4" s="415"/>
      <c r="AD4" s="415"/>
      <c r="AE4" s="415"/>
      <c r="AF4" s="415"/>
      <c r="AG4" s="415"/>
      <c r="AH4" s="415"/>
      <c r="AI4" s="415"/>
      <c r="AJ4" s="416"/>
      <c r="AK4" s="78" t="s">
        <v>648</v>
      </c>
      <c r="AL4" s="78" t="s">
        <v>649</v>
      </c>
      <c r="AM4" s="420"/>
    </row>
    <row r="5" spans="1:39" ht="16.5" customHeight="1">
      <c r="A5" s="7" t="s">
        <v>348</v>
      </c>
      <c r="B5" s="8" t="s">
        <v>349</v>
      </c>
      <c r="C5" s="412"/>
      <c r="D5" s="413"/>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12"/>
      <c r="AK5" s="79" t="s">
        <v>1248</v>
      </c>
      <c r="AL5" s="79" t="s">
        <v>1249</v>
      </c>
      <c r="AM5" s="420"/>
    </row>
    <row r="6" spans="1:38" ht="16.5" customHeight="1">
      <c r="A6" s="94">
        <v>38</v>
      </c>
      <c r="B6" s="15">
        <v>1211</v>
      </c>
      <c r="C6" s="172" t="s">
        <v>38</v>
      </c>
      <c r="D6" s="521" t="s">
        <v>650</v>
      </c>
      <c r="E6" s="509"/>
      <c r="F6" s="510"/>
      <c r="G6" s="509" t="s">
        <v>651</v>
      </c>
      <c r="H6" s="515"/>
      <c r="I6" s="515"/>
      <c r="J6" s="516"/>
      <c r="K6" s="43" t="s">
        <v>652</v>
      </c>
      <c r="L6" s="21"/>
      <c r="M6" s="21"/>
      <c r="N6" s="21"/>
      <c r="O6" s="19"/>
      <c r="P6" s="307"/>
      <c r="Q6" s="307"/>
      <c r="R6" s="307"/>
      <c r="S6" s="40"/>
      <c r="T6" s="40"/>
      <c r="U6" s="352"/>
      <c r="V6" s="352"/>
      <c r="W6" s="352"/>
      <c r="X6" s="355"/>
      <c r="Y6" s="40"/>
      <c r="Z6" s="352"/>
      <c r="AA6" s="352"/>
      <c r="AB6" s="352"/>
      <c r="AC6" s="355"/>
      <c r="AD6" s="365"/>
      <c r="AE6" s="365"/>
      <c r="AF6" s="365"/>
      <c r="AG6" s="365"/>
      <c r="AH6" s="365"/>
      <c r="AI6" s="365"/>
      <c r="AJ6" s="27"/>
      <c r="AK6" s="22">
        <f>L7</f>
        <v>835</v>
      </c>
      <c r="AL6" s="23" t="s">
        <v>1343</v>
      </c>
    </row>
    <row r="7" spans="1:38" ht="16.5" customHeight="1">
      <c r="A7" s="94">
        <v>38</v>
      </c>
      <c r="B7" s="15">
        <v>1213</v>
      </c>
      <c r="C7" s="172" t="s">
        <v>39</v>
      </c>
      <c r="D7" s="522"/>
      <c r="E7" s="511"/>
      <c r="F7" s="512"/>
      <c r="G7" s="517"/>
      <c r="H7" s="517"/>
      <c r="I7" s="517"/>
      <c r="J7" s="518"/>
      <c r="K7" s="44"/>
      <c r="L7" s="592">
        <v>835</v>
      </c>
      <c r="M7" s="592"/>
      <c r="N7" s="25" t="s">
        <v>1249</v>
      </c>
      <c r="O7" s="26"/>
      <c r="P7" s="21" t="s">
        <v>1334</v>
      </c>
      <c r="Q7" s="307"/>
      <c r="R7" s="307"/>
      <c r="S7" s="40"/>
      <c r="T7" s="40"/>
      <c r="U7" s="352"/>
      <c r="V7" s="352"/>
      <c r="W7" s="352"/>
      <c r="X7" s="355"/>
      <c r="Y7" s="383"/>
      <c r="Z7" s="383"/>
      <c r="AA7" s="365"/>
      <c r="AB7" s="365"/>
      <c r="AC7" s="365"/>
      <c r="AD7" s="355" t="s">
        <v>450</v>
      </c>
      <c r="AE7" s="574">
        <v>0.97</v>
      </c>
      <c r="AF7" s="591"/>
      <c r="AG7" s="365"/>
      <c r="AH7" s="365"/>
      <c r="AI7" s="365"/>
      <c r="AJ7" s="27"/>
      <c r="AK7" s="41">
        <f>ROUND(L7*AE7,0)</f>
        <v>810</v>
      </c>
      <c r="AL7" s="23"/>
    </row>
    <row r="8" spans="1:38" ht="16.5" customHeight="1">
      <c r="A8" s="94">
        <v>38</v>
      </c>
      <c r="B8" s="15">
        <v>1221</v>
      </c>
      <c r="C8" s="172" t="s">
        <v>40</v>
      </c>
      <c r="D8" s="522"/>
      <c r="E8" s="511"/>
      <c r="F8" s="512"/>
      <c r="G8" s="517"/>
      <c r="H8" s="517"/>
      <c r="I8" s="517"/>
      <c r="J8" s="518"/>
      <c r="K8" s="43" t="s">
        <v>653</v>
      </c>
      <c r="L8" s="131"/>
      <c r="M8" s="131"/>
      <c r="N8" s="21"/>
      <c r="O8" s="19"/>
      <c r="P8" s="307"/>
      <c r="Q8" s="307"/>
      <c r="R8" s="307"/>
      <c r="S8" s="40"/>
      <c r="T8" s="40"/>
      <c r="U8" s="352"/>
      <c r="V8" s="365"/>
      <c r="W8" s="365"/>
      <c r="X8" s="355"/>
      <c r="Y8" s="40"/>
      <c r="Z8" s="352"/>
      <c r="AA8" s="365"/>
      <c r="AB8" s="365"/>
      <c r="AC8" s="355"/>
      <c r="AD8" s="365"/>
      <c r="AE8" s="365"/>
      <c r="AF8" s="365"/>
      <c r="AG8" s="365"/>
      <c r="AH8" s="365"/>
      <c r="AI8" s="365"/>
      <c r="AJ8" s="27"/>
      <c r="AK8" s="22">
        <f>L9</f>
        <v>873</v>
      </c>
      <c r="AL8" s="418"/>
    </row>
    <row r="9" spans="1:38" ht="16.5" customHeight="1">
      <c r="A9" s="94">
        <v>38</v>
      </c>
      <c r="B9" s="15">
        <v>1223</v>
      </c>
      <c r="C9" s="172" t="s">
        <v>41</v>
      </c>
      <c r="D9" s="522"/>
      <c r="E9" s="511"/>
      <c r="F9" s="512"/>
      <c r="G9" s="517"/>
      <c r="H9" s="517"/>
      <c r="I9" s="517"/>
      <c r="J9" s="518"/>
      <c r="K9" s="44"/>
      <c r="L9" s="592">
        <v>873</v>
      </c>
      <c r="M9" s="592"/>
      <c r="N9" s="25" t="s">
        <v>1249</v>
      </c>
      <c r="O9" s="26"/>
      <c r="P9" s="21" t="s">
        <v>1334</v>
      </c>
      <c r="Q9" s="307"/>
      <c r="R9" s="307"/>
      <c r="S9" s="40"/>
      <c r="T9" s="40"/>
      <c r="U9" s="352"/>
      <c r="V9" s="352"/>
      <c r="W9" s="352"/>
      <c r="X9" s="355"/>
      <c r="Y9" s="383"/>
      <c r="Z9" s="383"/>
      <c r="AA9" s="365"/>
      <c r="AB9" s="365"/>
      <c r="AC9" s="365"/>
      <c r="AD9" s="355" t="s">
        <v>450</v>
      </c>
      <c r="AE9" s="574">
        <f>$AE$7</f>
        <v>0.97</v>
      </c>
      <c r="AF9" s="591"/>
      <c r="AG9" s="365"/>
      <c r="AH9" s="365"/>
      <c r="AI9" s="365"/>
      <c r="AJ9" s="27"/>
      <c r="AK9" s="41">
        <f>ROUND(L9*AE9,0)</f>
        <v>847</v>
      </c>
      <c r="AL9" s="418"/>
    </row>
    <row r="10" spans="1:38" ht="16.5" customHeight="1">
      <c r="A10" s="94">
        <v>38</v>
      </c>
      <c r="B10" s="15">
        <v>1231</v>
      </c>
      <c r="C10" s="172" t="s">
        <v>42</v>
      </c>
      <c r="D10" s="404"/>
      <c r="E10" s="308"/>
      <c r="F10" s="284"/>
      <c r="G10" s="283"/>
      <c r="H10" s="283"/>
      <c r="I10" s="283"/>
      <c r="J10" s="24"/>
      <c r="K10" s="43" t="s">
        <v>654</v>
      </c>
      <c r="L10" s="131"/>
      <c r="M10" s="131"/>
      <c r="N10" s="21"/>
      <c r="O10" s="19"/>
      <c r="P10" s="307"/>
      <c r="Q10" s="307"/>
      <c r="R10" s="307"/>
      <c r="S10" s="40"/>
      <c r="T10" s="40"/>
      <c r="U10" s="352"/>
      <c r="V10" s="365"/>
      <c r="W10" s="365"/>
      <c r="X10" s="355"/>
      <c r="Y10" s="40"/>
      <c r="Z10" s="352"/>
      <c r="AA10" s="365"/>
      <c r="AB10" s="365"/>
      <c r="AC10" s="355"/>
      <c r="AD10" s="365"/>
      <c r="AE10" s="365"/>
      <c r="AF10" s="365"/>
      <c r="AG10" s="365"/>
      <c r="AH10" s="365"/>
      <c r="AI10" s="365"/>
      <c r="AJ10" s="27"/>
      <c r="AK10" s="22">
        <f>L11</f>
        <v>899</v>
      </c>
      <c r="AL10" s="418"/>
    </row>
    <row r="11" spans="1:38" ht="16.5" customHeight="1">
      <c r="A11" s="94">
        <v>38</v>
      </c>
      <c r="B11" s="15">
        <v>1233</v>
      </c>
      <c r="C11" s="172" t="s">
        <v>43</v>
      </c>
      <c r="D11" s="404"/>
      <c r="E11" s="308"/>
      <c r="F11" s="284"/>
      <c r="G11" s="283"/>
      <c r="H11" s="283"/>
      <c r="I11" s="283"/>
      <c r="J11" s="24"/>
      <c r="K11" s="44"/>
      <c r="L11" s="592">
        <v>899</v>
      </c>
      <c r="M11" s="592"/>
      <c r="N11" s="25" t="s">
        <v>1249</v>
      </c>
      <c r="O11" s="26"/>
      <c r="P11" s="21" t="s">
        <v>1334</v>
      </c>
      <c r="Q11" s="307"/>
      <c r="R11" s="307"/>
      <c r="S11" s="40"/>
      <c r="T11" s="40"/>
      <c r="U11" s="352"/>
      <c r="V11" s="352"/>
      <c r="W11" s="352"/>
      <c r="X11" s="355"/>
      <c r="Y11" s="383"/>
      <c r="Z11" s="383"/>
      <c r="AA11" s="365"/>
      <c r="AB11" s="365"/>
      <c r="AC11" s="365"/>
      <c r="AD11" s="355" t="s">
        <v>450</v>
      </c>
      <c r="AE11" s="574">
        <f>$AE$7</f>
        <v>0.97</v>
      </c>
      <c r="AF11" s="591"/>
      <c r="AG11" s="365"/>
      <c r="AH11" s="365"/>
      <c r="AI11" s="365"/>
      <c r="AJ11" s="27"/>
      <c r="AK11" s="41">
        <f>ROUND(L11*AE11,0)</f>
        <v>872</v>
      </c>
      <c r="AL11" s="418"/>
    </row>
    <row r="12" spans="1:38" ht="16.5" customHeight="1">
      <c r="A12" s="94">
        <v>38</v>
      </c>
      <c r="B12" s="15">
        <v>1241</v>
      </c>
      <c r="C12" s="172" t="s">
        <v>44</v>
      </c>
      <c r="D12" s="404"/>
      <c r="E12" s="308"/>
      <c r="F12" s="284"/>
      <c r="G12" s="283"/>
      <c r="H12" s="283"/>
      <c r="I12" s="283"/>
      <c r="J12" s="24"/>
      <c r="K12" s="43" t="s">
        <v>655</v>
      </c>
      <c r="L12" s="131"/>
      <c r="M12" s="131"/>
      <c r="N12" s="21"/>
      <c r="O12" s="19"/>
      <c r="P12" s="307"/>
      <c r="Q12" s="307"/>
      <c r="R12" s="307"/>
      <c r="S12" s="40"/>
      <c r="T12" s="40"/>
      <c r="U12" s="352"/>
      <c r="V12" s="365"/>
      <c r="W12" s="365"/>
      <c r="X12" s="355"/>
      <c r="Y12" s="40"/>
      <c r="Z12" s="352"/>
      <c r="AA12" s="365"/>
      <c r="AB12" s="365"/>
      <c r="AC12" s="355"/>
      <c r="AD12" s="365"/>
      <c r="AE12" s="365"/>
      <c r="AF12" s="365"/>
      <c r="AG12" s="365"/>
      <c r="AH12" s="365"/>
      <c r="AI12" s="365"/>
      <c r="AJ12" s="27"/>
      <c r="AK12" s="22">
        <f>L13</f>
        <v>916</v>
      </c>
      <c r="AL12" s="418"/>
    </row>
    <row r="13" spans="1:38" ht="16.5" customHeight="1">
      <c r="A13" s="94">
        <v>38</v>
      </c>
      <c r="B13" s="15">
        <v>1243</v>
      </c>
      <c r="C13" s="172" t="s">
        <v>45</v>
      </c>
      <c r="D13" s="404"/>
      <c r="E13" s="308"/>
      <c r="F13" s="284"/>
      <c r="G13" s="283"/>
      <c r="H13" s="283"/>
      <c r="I13" s="283"/>
      <c r="J13" s="24"/>
      <c r="K13" s="44"/>
      <c r="L13" s="592">
        <v>916</v>
      </c>
      <c r="M13" s="592"/>
      <c r="N13" s="25" t="s">
        <v>1249</v>
      </c>
      <c r="O13" s="26"/>
      <c r="P13" s="21" t="s">
        <v>1334</v>
      </c>
      <c r="Q13" s="307"/>
      <c r="R13" s="307"/>
      <c r="S13" s="40"/>
      <c r="T13" s="40"/>
      <c r="U13" s="352"/>
      <c r="V13" s="352"/>
      <c r="W13" s="352"/>
      <c r="X13" s="355"/>
      <c r="Y13" s="383"/>
      <c r="Z13" s="383"/>
      <c r="AA13" s="365"/>
      <c r="AB13" s="365"/>
      <c r="AC13" s="365"/>
      <c r="AD13" s="355" t="s">
        <v>450</v>
      </c>
      <c r="AE13" s="574">
        <f>$AE$7</f>
        <v>0.97</v>
      </c>
      <c r="AF13" s="591"/>
      <c r="AG13" s="365"/>
      <c r="AH13" s="365"/>
      <c r="AI13" s="365"/>
      <c r="AJ13" s="27"/>
      <c r="AK13" s="41">
        <f>ROUND(L13*AE13,0)</f>
        <v>889</v>
      </c>
      <c r="AL13" s="418"/>
    </row>
    <row r="14" spans="1:38" ht="16.5" customHeight="1">
      <c r="A14" s="94">
        <v>38</v>
      </c>
      <c r="B14" s="15">
        <v>1251</v>
      </c>
      <c r="C14" s="172" t="s">
        <v>46</v>
      </c>
      <c r="D14" s="404"/>
      <c r="E14" s="308"/>
      <c r="F14" s="284"/>
      <c r="G14" s="283"/>
      <c r="H14" s="283"/>
      <c r="I14" s="283"/>
      <c r="J14" s="24"/>
      <c r="K14" s="43" t="s">
        <v>656</v>
      </c>
      <c r="L14" s="131"/>
      <c r="M14" s="131"/>
      <c r="N14" s="21"/>
      <c r="O14" s="19"/>
      <c r="P14" s="307"/>
      <c r="Q14" s="307"/>
      <c r="R14" s="307"/>
      <c r="S14" s="40"/>
      <c r="T14" s="40"/>
      <c r="U14" s="352"/>
      <c r="V14" s="365"/>
      <c r="W14" s="365"/>
      <c r="X14" s="355"/>
      <c r="Y14" s="365"/>
      <c r="Z14" s="355"/>
      <c r="AC14" s="365"/>
      <c r="AD14" s="365"/>
      <c r="AE14" s="365"/>
      <c r="AF14" s="365"/>
      <c r="AG14" s="365"/>
      <c r="AH14" s="365"/>
      <c r="AI14" s="365"/>
      <c r="AJ14" s="27"/>
      <c r="AK14" s="22">
        <f>L15</f>
        <v>934</v>
      </c>
      <c r="AL14" s="418"/>
    </row>
    <row r="15" spans="1:38" ht="16.5" customHeight="1">
      <c r="A15" s="14">
        <v>38</v>
      </c>
      <c r="B15" s="15">
        <v>1253</v>
      </c>
      <c r="C15" s="172" t="s">
        <v>47</v>
      </c>
      <c r="D15" s="404"/>
      <c r="E15" s="308"/>
      <c r="F15" s="284"/>
      <c r="G15" s="25"/>
      <c r="H15" s="25"/>
      <c r="I15" s="25"/>
      <c r="J15" s="26"/>
      <c r="K15" s="44"/>
      <c r="L15" s="592">
        <v>934</v>
      </c>
      <c r="M15" s="592"/>
      <c r="N15" s="25" t="s">
        <v>1249</v>
      </c>
      <c r="O15" s="26"/>
      <c r="P15" s="364" t="s">
        <v>1334</v>
      </c>
      <c r="Q15" s="307"/>
      <c r="R15" s="307"/>
      <c r="S15" s="40"/>
      <c r="T15" s="40"/>
      <c r="U15" s="352"/>
      <c r="V15" s="352"/>
      <c r="W15" s="352"/>
      <c r="X15" s="355"/>
      <c r="Y15" s="383"/>
      <c r="Z15" s="383"/>
      <c r="AA15" s="365"/>
      <c r="AB15" s="365"/>
      <c r="AC15" s="365"/>
      <c r="AD15" s="355" t="s">
        <v>450</v>
      </c>
      <c r="AE15" s="574">
        <f>$AE$7</f>
        <v>0.97</v>
      </c>
      <c r="AF15" s="591"/>
      <c r="AG15" s="365"/>
      <c r="AH15" s="365"/>
      <c r="AI15" s="365"/>
      <c r="AJ15" s="27"/>
      <c r="AK15" s="41">
        <f>ROUND(L15*AE15,0)</f>
        <v>906</v>
      </c>
      <c r="AL15" s="418"/>
    </row>
    <row r="16" spans="1:38" ht="16.5" customHeight="1">
      <c r="A16" s="94">
        <v>38</v>
      </c>
      <c r="B16" s="15">
        <v>2211</v>
      </c>
      <c r="C16" s="172" t="s">
        <v>48</v>
      </c>
      <c r="D16" s="522"/>
      <c r="E16" s="511"/>
      <c r="F16" s="512"/>
      <c r="G16" s="509" t="s">
        <v>657</v>
      </c>
      <c r="H16" s="515"/>
      <c r="I16" s="515"/>
      <c r="J16" s="516"/>
      <c r="K16" s="43" t="s">
        <v>652</v>
      </c>
      <c r="L16" s="21"/>
      <c r="M16" s="21"/>
      <c r="N16" s="21"/>
      <c r="O16" s="19"/>
      <c r="P16" s="307"/>
      <c r="Q16" s="307"/>
      <c r="R16" s="307"/>
      <c r="S16" s="40"/>
      <c r="T16" s="40"/>
      <c r="U16" s="352"/>
      <c r="V16" s="352"/>
      <c r="W16" s="352"/>
      <c r="X16" s="355"/>
      <c r="Y16" s="40"/>
      <c r="Z16" s="352"/>
      <c r="AA16" s="352"/>
      <c r="AB16" s="352"/>
      <c r="AC16" s="355"/>
      <c r="AD16" s="365"/>
      <c r="AE16" s="365"/>
      <c r="AF16" s="365"/>
      <c r="AG16" s="365"/>
      <c r="AH16" s="365"/>
      <c r="AI16" s="365"/>
      <c r="AJ16" s="27"/>
      <c r="AK16" s="22">
        <f>L17</f>
        <v>822</v>
      </c>
      <c r="AL16" s="23"/>
    </row>
    <row r="17" spans="1:38" ht="16.5" customHeight="1">
      <c r="A17" s="94">
        <v>38</v>
      </c>
      <c r="B17" s="15">
        <v>2213</v>
      </c>
      <c r="C17" s="172" t="s">
        <v>49</v>
      </c>
      <c r="D17" s="522"/>
      <c r="E17" s="511"/>
      <c r="F17" s="512"/>
      <c r="G17" s="517"/>
      <c r="H17" s="517"/>
      <c r="I17" s="517"/>
      <c r="J17" s="518"/>
      <c r="K17" s="44"/>
      <c r="L17" s="592">
        <v>822</v>
      </c>
      <c r="M17" s="592"/>
      <c r="N17" s="25" t="s">
        <v>1249</v>
      </c>
      <c r="O17" s="26"/>
      <c r="P17" s="21" t="s">
        <v>1334</v>
      </c>
      <c r="Q17" s="307"/>
      <c r="R17" s="307"/>
      <c r="S17" s="40"/>
      <c r="T17" s="40"/>
      <c r="U17" s="352"/>
      <c r="V17" s="352"/>
      <c r="W17" s="352"/>
      <c r="X17" s="355"/>
      <c r="Y17" s="383"/>
      <c r="Z17" s="383"/>
      <c r="AA17" s="365"/>
      <c r="AB17" s="365"/>
      <c r="AC17" s="365"/>
      <c r="AD17" s="355" t="s">
        <v>450</v>
      </c>
      <c r="AE17" s="574">
        <f>$AE$7</f>
        <v>0.97</v>
      </c>
      <c r="AF17" s="591"/>
      <c r="AG17" s="365"/>
      <c r="AH17" s="365"/>
      <c r="AI17" s="365"/>
      <c r="AJ17" s="27"/>
      <c r="AK17" s="41">
        <f>ROUND(L17*AE17,0)</f>
        <v>797</v>
      </c>
      <c r="AL17" s="23"/>
    </row>
    <row r="18" spans="1:38" ht="16.5" customHeight="1">
      <c r="A18" s="94">
        <v>38</v>
      </c>
      <c r="B18" s="15">
        <v>2221</v>
      </c>
      <c r="C18" s="172" t="s">
        <v>50</v>
      </c>
      <c r="D18" s="522"/>
      <c r="E18" s="511"/>
      <c r="F18" s="512"/>
      <c r="G18" s="517"/>
      <c r="H18" s="517"/>
      <c r="I18" s="517"/>
      <c r="J18" s="518"/>
      <c r="K18" s="43" t="s">
        <v>653</v>
      </c>
      <c r="L18" s="131"/>
      <c r="M18" s="131"/>
      <c r="N18" s="21"/>
      <c r="O18" s="19"/>
      <c r="P18" s="307"/>
      <c r="Q18" s="307"/>
      <c r="R18" s="307"/>
      <c r="S18" s="40"/>
      <c r="T18" s="40"/>
      <c r="U18" s="352"/>
      <c r="V18" s="365"/>
      <c r="W18" s="365"/>
      <c r="X18" s="355"/>
      <c r="Y18" s="40"/>
      <c r="Z18" s="352"/>
      <c r="AA18" s="365"/>
      <c r="AB18" s="365"/>
      <c r="AC18" s="355"/>
      <c r="AD18" s="365"/>
      <c r="AE18" s="365"/>
      <c r="AF18" s="365"/>
      <c r="AG18" s="365"/>
      <c r="AH18" s="365"/>
      <c r="AI18" s="365"/>
      <c r="AJ18" s="27"/>
      <c r="AK18" s="22">
        <f>L19</f>
        <v>860</v>
      </c>
      <c r="AL18" s="418"/>
    </row>
    <row r="19" spans="1:38" ht="16.5" customHeight="1">
      <c r="A19" s="94">
        <v>38</v>
      </c>
      <c r="B19" s="15">
        <v>2223</v>
      </c>
      <c r="C19" s="172" t="s">
        <v>51</v>
      </c>
      <c r="D19" s="522"/>
      <c r="E19" s="511"/>
      <c r="F19" s="512"/>
      <c r="G19" s="517"/>
      <c r="H19" s="517"/>
      <c r="I19" s="517"/>
      <c r="J19" s="518"/>
      <c r="K19" s="44"/>
      <c r="L19" s="592">
        <v>860</v>
      </c>
      <c r="M19" s="592"/>
      <c r="N19" s="25" t="s">
        <v>1249</v>
      </c>
      <c r="O19" s="26"/>
      <c r="P19" s="21" t="s">
        <v>1334</v>
      </c>
      <c r="Q19" s="307"/>
      <c r="R19" s="307"/>
      <c r="S19" s="40"/>
      <c r="T19" s="40"/>
      <c r="U19" s="352"/>
      <c r="V19" s="352"/>
      <c r="W19" s="352"/>
      <c r="X19" s="355"/>
      <c r="Y19" s="383"/>
      <c r="Z19" s="383"/>
      <c r="AA19" s="365"/>
      <c r="AB19" s="365"/>
      <c r="AC19" s="365"/>
      <c r="AD19" s="355" t="s">
        <v>450</v>
      </c>
      <c r="AE19" s="574">
        <f>$AE$7</f>
        <v>0.97</v>
      </c>
      <c r="AF19" s="591"/>
      <c r="AG19" s="365"/>
      <c r="AH19" s="365"/>
      <c r="AI19" s="365"/>
      <c r="AJ19" s="27"/>
      <c r="AK19" s="41">
        <f>ROUND(L19*AE19,0)</f>
        <v>834</v>
      </c>
      <c r="AL19" s="418"/>
    </row>
    <row r="20" spans="1:38" ht="16.5" customHeight="1">
      <c r="A20" s="94">
        <v>38</v>
      </c>
      <c r="B20" s="15">
        <v>2231</v>
      </c>
      <c r="C20" s="172" t="s">
        <v>52</v>
      </c>
      <c r="D20" s="404"/>
      <c r="E20" s="308"/>
      <c r="F20" s="284"/>
      <c r="G20" s="283"/>
      <c r="H20" s="283"/>
      <c r="I20" s="283"/>
      <c r="J20" s="24"/>
      <c r="K20" s="43" t="s">
        <v>654</v>
      </c>
      <c r="L20" s="131"/>
      <c r="M20" s="131"/>
      <c r="N20" s="21"/>
      <c r="O20" s="19"/>
      <c r="P20" s="307"/>
      <c r="Q20" s="307"/>
      <c r="R20" s="307"/>
      <c r="S20" s="40"/>
      <c r="T20" s="40"/>
      <c r="U20" s="352"/>
      <c r="V20" s="365"/>
      <c r="W20" s="365"/>
      <c r="X20" s="355"/>
      <c r="Y20" s="40"/>
      <c r="Z20" s="352"/>
      <c r="AA20" s="365"/>
      <c r="AB20" s="365"/>
      <c r="AC20" s="355"/>
      <c r="AD20" s="365"/>
      <c r="AE20" s="365"/>
      <c r="AF20" s="365"/>
      <c r="AG20" s="365"/>
      <c r="AH20" s="365"/>
      <c r="AI20" s="365"/>
      <c r="AJ20" s="27"/>
      <c r="AK20" s="22">
        <f>L21</f>
        <v>886</v>
      </c>
      <c r="AL20" s="418"/>
    </row>
    <row r="21" spans="1:38" ht="16.5" customHeight="1">
      <c r="A21" s="94">
        <v>38</v>
      </c>
      <c r="B21" s="15">
        <v>2233</v>
      </c>
      <c r="C21" s="172" t="s">
        <v>53</v>
      </c>
      <c r="D21" s="404"/>
      <c r="E21" s="308"/>
      <c r="F21" s="284"/>
      <c r="G21" s="283"/>
      <c r="H21" s="283"/>
      <c r="I21" s="283"/>
      <c r="J21" s="24"/>
      <c r="K21" s="44"/>
      <c r="L21" s="592">
        <v>886</v>
      </c>
      <c r="M21" s="592"/>
      <c r="N21" s="25" t="s">
        <v>1249</v>
      </c>
      <c r="O21" s="26"/>
      <c r="P21" s="21" t="s">
        <v>1334</v>
      </c>
      <c r="Q21" s="307"/>
      <c r="R21" s="307"/>
      <c r="S21" s="40"/>
      <c r="T21" s="40"/>
      <c r="U21" s="352"/>
      <c r="V21" s="352"/>
      <c r="W21" s="352"/>
      <c r="X21" s="355"/>
      <c r="Y21" s="383"/>
      <c r="Z21" s="383"/>
      <c r="AA21" s="365"/>
      <c r="AB21" s="365"/>
      <c r="AC21" s="365"/>
      <c r="AD21" s="355" t="s">
        <v>450</v>
      </c>
      <c r="AE21" s="574">
        <f>$AE$7</f>
        <v>0.97</v>
      </c>
      <c r="AF21" s="591"/>
      <c r="AG21" s="365"/>
      <c r="AH21" s="365"/>
      <c r="AI21" s="365"/>
      <c r="AJ21" s="27"/>
      <c r="AK21" s="41">
        <f>ROUND(L21*AE21,0)</f>
        <v>859</v>
      </c>
      <c r="AL21" s="418"/>
    </row>
    <row r="22" spans="1:38" ht="16.5" customHeight="1">
      <c r="A22" s="94">
        <v>38</v>
      </c>
      <c r="B22" s="15">
        <v>2241</v>
      </c>
      <c r="C22" s="172" t="s">
        <v>54</v>
      </c>
      <c r="D22" s="404"/>
      <c r="E22" s="308"/>
      <c r="F22" s="284"/>
      <c r="G22" s="283"/>
      <c r="H22" s="283"/>
      <c r="I22" s="283"/>
      <c r="J22" s="24"/>
      <c r="K22" s="43" t="s">
        <v>655</v>
      </c>
      <c r="L22" s="131"/>
      <c r="M22" s="131"/>
      <c r="N22" s="21"/>
      <c r="O22" s="19"/>
      <c r="P22" s="307"/>
      <c r="Q22" s="307"/>
      <c r="R22" s="307"/>
      <c r="S22" s="40"/>
      <c r="T22" s="40"/>
      <c r="U22" s="352"/>
      <c r="V22" s="365"/>
      <c r="W22" s="365"/>
      <c r="X22" s="355"/>
      <c r="Y22" s="40"/>
      <c r="Z22" s="352"/>
      <c r="AA22" s="365"/>
      <c r="AB22" s="365"/>
      <c r="AC22" s="355"/>
      <c r="AD22" s="365"/>
      <c r="AE22" s="365"/>
      <c r="AF22" s="365"/>
      <c r="AG22" s="365"/>
      <c r="AH22" s="365"/>
      <c r="AI22" s="365"/>
      <c r="AJ22" s="27"/>
      <c r="AK22" s="22">
        <f>L23</f>
        <v>903</v>
      </c>
      <c r="AL22" s="418"/>
    </row>
    <row r="23" spans="1:38" ht="16.5" customHeight="1">
      <c r="A23" s="94">
        <v>38</v>
      </c>
      <c r="B23" s="15">
        <v>2243</v>
      </c>
      <c r="C23" s="172" t="s">
        <v>55</v>
      </c>
      <c r="D23" s="404"/>
      <c r="E23" s="308"/>
      <c r="F23" s="284"/>
      <c r="G23" s="283"/>
      <c r="H23" s="283"/>
      <c r="I23" s="283"/>
      <c r="J23" s="24"/>
      <c r="K23" s="44"/>
      <c r="L23" s="592">
        <v>903</v>
      </c>
      <c r="M23" s="592"/>
      <c r="N23" s="25" t="s">
        <v>1249</v>
      </c>
      <c r="O23" s="26"/>
      <c r="P23" s="21" t="s">
        <v>1334</v>
      </c>
      <c r="Q23" s="307"/>
      <c r="R23" s="307"/>
      <c r="S23" s="40"/>
      <c r="T23" s="40"/>
      <c r="U23" s="352"/>
      <c r="V23" s="352"/>
      <c r="W23" s="352"/>
      <c r="X23" s="355"/>
      <c r="Y23" s="383"/>
      <c r="Z23" s="383"/>
      <c r="AA23" s="365"/>
      <c r="AB23" s="365"/>
      <c r="AC23" s="365"/>
      <c r="AD23" s="355" t="s">
        <v>450</v>
      </c>
      <c r="AE23" s="574">
        <f>$AE$7</f>
        <v>0.97</v>
      </c>
      <c r="AF23" s="591"/>
      <c r="AG23" s="365"/>
      <c r="AH23" s="365"/>
      <c r="AI23" s="365"/>
      <c r="AJ23" s="27"/>
      <c r="AK23" s="41">
        <f>ROUND(L23*AE23,0)</f>
        <v>876</v>
      </c>
      <c r="AL23" s="418"/>
    </row>
    <row r="24" spans="1:38" ht="16.5" customHeight="1">
      <c r="A24" s="94">
        <v>38</v>
      </c>
      <c r="B24" s="15">
        <v>2251</v>
      </c>
      <c r="C24" s="172" t="s">
        <v>56</v>
      </c>
      <c r="D24" s="404"/>
      <c r="E24" s="308"/>
      <c r="F24" s="284"/>
      <c r="G24" s="283"/>
      <c r="H24" s="283"/>
      <c r="I24" s="283"/>
      <c r="J24" s="24"/>
      <c r="K24" s="43" t="s">
        <v>656</v>
      </c>
      <c r="L24" s="131"/>
      <c r="M24" s="131"/>
      <c r="N24" s="21"/>
      <c r="O24" s="19"/>
      <c r="P24" s="307"/>
      <c r="Q24" s="307"/>
      <c r="R24" s="307"/>
      <c r="S24" s="40"/>
      <c r="T24" s="40"/>
      <c r="U24" s="352"/>
      <c r="V24" s="365"/>
      <c r="W24" s="365"/>
      <c r="X24" s="355"/>
      <c r="Y24" s="365"/>
      <c r="Z24" s="355"/>
      <c r="AC24" s="365"/>
      <c r="AD24" s="365"/>
      <c r="AE24" s="365"/>
      <c r="AF24" s="365"/>
      <c r="AG24" s="365"/>
      <c r="AH24" s="365"/>
      <c r="AI24" s="365"/>
      <c r="AJ24" s="27"/>
      <c r="AK24" s="22">
        <f>L25</f>
        <v>920</v>
      </c>
      <c r="AL24" s="418"/>
    </row>
    <row r="25" spans="1:38" ht="16.5" customHeight="1">
      <c r="A25" s="14">
        <v>38</v>
      </c>
      <c r="B25" s="15">
        <v>2253</v>
      </c>
      <c r="C25" s="172" t="s">
        <v>57</v>
      </c>
      <c r="D25" s="310"/>
      <c r="E25" s="311"/>
      <c r="F25" s="54"/>
      <c r="G25" s="25"/>
      <c r="H25" s="25"/>
      <c r="I25" s="25"/>
      <c r="J25" s="26"/>
      <c r="K25" s="44"/>
      <c r="L25" s="592">
        <v>920</v>
      </c>
      <c r="M25" s="592"/>
      <c r="N25" s="25" t="s">
        <v>1249</v>
      </c>
      <c r="O25" s="26"/>
      <c r="P25" s="364" t="s">
        <v>1334</v>
      </c>
      <c r="Q25" s="307"/>
      <c r="R25" s="307"/>
      <c r="S25" s="40"/>
      <c r="T25" s="40"/>
      <c r="U25" s="352"/>
      <c r="V25" s="352"/>
      <c r="W25" s="352"/>
      <c r="X25" s="355"/>
      <c r="Y25" s="383"/>
      <c r="Z25" s="383"/>
      <c r="AA25" s="365"/>
      <c r="AB25" s="365"/>
      <c r="AC25" s="365"/>
      <c r="AD25" s="355" t="s">
        <v>450</v>
      </c>
      <c r="AE25" s="574">
        <f>$AE$7</f>
        <v>0.97</v>
      </c>
      <c r="AF25" s="591"/>
      <c r="AG25" s="365"/>
      <c r="AH25" s="365"/>
      <c r="AI25" s="365"/>
      <c r="AJ25" s="27"/>
      <c r="AK25" s="41">
        <f>ROUND(L25*AE25,0)</f>
        <v>892</v>
      </c>
      <c r="AL25" s="418"/>
    </row>
    <row r="26" spans="1:38" ht="16.5" customHeight="1">
      <c r="A26" s="14">
        <v>38</v>
      </c>
      <c r="B26" s="15">
        <v>6141</v>
      </c>
      <c r="C26" s="63" t="s">
        <v>1467</v>
      </c>
      <c r="D26" s="45"/>
      <c r="E26" s="21" t="s">
        <v>658</v>
      </c>
      <c r="F26" s="21"/>
      <c r="G26" s="21"/>
      <c r="H26" s="21"/>
      <c r="I26" s="21"/>
      <c r="J26" s="19"/>
      <c r="K26" s="364" t="s">
        <v>659</v>
      </c>
      <c r="L26" s="307"/>
      <c r="M26" s="365"/>
      <c r="N26" s="382"/>
      <c r="O26" s="382"/>
      <c r="P26" s="25"/>
      <c r="Q26" s="305"/>
      <c r="R26" s="21"/>
      <c r="S26" s="307"/>
      <c r="T26" s="307"/>
      <c r="U26" s="40"/>
      <c r="V26" s="40"/>
      <c r="W26" s="352"/>
      <c r="X26" s="352"/>
      <c r="Y26" s="352"/>
      <c r="Z26" s="307"/>
      <c r="AA26" s="307"/>
      <c r="AB26" s="307"/>
      <c r="AC26" s="355"/>
      <c r="AD26" s="592">
        <v>50</v>
      </c>
      <c r="AE26" s="592"/>
      <c r="AF26" s="307" t="s">
        <v>1740</v>
      </c>
      <c r="AG26" s="307"/>
      <c r="AH26" s="307"/>
      <c r="AI26" s="307"/>
      <c r="AJ26" s="27"/>
      <c r="AK26" s="22">
        <f aca="true" t="shared" si="0" ref="AK26:AK33">AD26</f>
        <v>50</v>
      </c>
      <c r="AL26" s="418"/>
    </row>
    <row r="27" spans="1:38" ht="16.5" customHeight="1">
      <c r="A27" s="14">
        <v>38</v>
      </c>
      <c r="B27" s="15">
        <v>6151</v>
      </c>
      <c r="C27" s="16" t="s">
        <v>1501</v>
      </c>
      <c r="D27" s="310"/>
      <c r="E27" s="25"/>
      <c r="F27" s="25"/>
      <c r="G27" s="25"/>
      <c r="H27" s="25"/>
      <c r="I27" s="25"/>
      <c r="J27" s="26"/>
      <c r="K27" s="364" t="s">
        <v>660</v>
      </c>
      <c r="L27" s="307"/>
      <c r="M27" s="365"/>
      <c r="N27" s="382"/>
      <c r="O27" s="382"/>
      <c r="P27" s="365"/>
      <c r="Q27" s="305"/>
      <c r="R27" s="21"/>
      <c r="S27" s="307"/>
      <c r="T27" s="307"/>
      <c r="U27" s="40"/>
      <c r="V27" s="40"/>
      <c r="W27" s="352"/>
      <c r="X27" s="352"/>
      <c r="Y27" s="352"/>
      <c r="Z27" s="307"/>
      <c r="AA27" s="307"/>
      <c r="AB27" s="307"/>
      <c r="AC27" s="355"/>
      <c r="AD27" s="592">
        <v>25</v>
      </c>
      <c r="AE27" s="592"/>
      <c r="AF27" s="307" t="s">
        <v>1740</v>
      </c>
      <c r="AG27" s="307"/>
      <c r="AH27" s="307"/>
      <c r="AI27" s="307"/>
      <c r="AJ27" s="27"/>
      <c r="AK27" s="22">
        <f t="shared" si="0"/>
        <v>25</v>
      </c>
      <c r="AL27" s="418"/>
    </row>
    <row r="28" spans="1:38" ht="16.5" customHeight="1">
      <c r="A28" s="14">
        <v>38</v>
      </c>
      <c r="B28" s="15">
        <v>6121</v>
      </c>
      <c r="C28" s="63" t="s">
        <v>1576</v>
      </c>
      <c r="D28" s="50"/>
      <c r="E28" s="365" t="s">
        <v>1575</v>
      </c>
      <c r="G28" s="365"/>
      <c r="H28" s="365"/>
      <c r="I28" s="365"/>
      <c r="J28" s="307"/>
      <c r="K28" s="25"/>
      <c r="L28" s="307"/>
      <c r="M28" s="307"/>
      <c r="N28" s="382"/>
      <c r="O28" s="382"/>
      <c r="P28" s="25"/>
      <c r="Q28" s="305"/>
      <c r="R28" s="21"/>
      <c r="S28" s="307"/>
      <c r="T28" s="307"/>
      <c r="U28" s="40"/>
      <c r="V28" s="40"/>
      <c r="W28" s="352"/>
      <c r="X28" s="352"/>
      <c r="Y28" s="352"/>
      <c r="Z28" s="307"/>
      <c r="AA28" s="307"/>
      <c r="AB28" s="307"/>
      <c r="AC28" s="355"/>
      <c r="AD28" s="592">
        <v>200</v>
      </c>
      <c r="AE28" s="592"/>
      <c r="AF28" s="307" t="s">
        <v>1740</v>
      </c>
      <c r="AG28" s="307"/>
      <c r="AH28" s="307"/>
      <c r="AI28" s="307"/>
      <c r="AJ28" s="27"/>
      <c r="AK28" s="22">
        <f t="shared" si="0"/>
        <v>200</v>
      </c>
      <c r="AL28" s="418"/>
    </row>
    <row r="29" spans="1:38" ht="16.5" customHeight="1">
      <c r="A29" s="14">
        <v>38</v>
      </c>
      <c r="B29" s="14">
        <v>6109</v>
      </c>
      <c r="C29" s="63" t="s">
        <v>1571</v>
      </c>
      <c r="D29" s="220"/>
      <c r="E29" s="365" t="s">
        <v>661</v>
      </c>
      <c r="F29" s="365"/>
      <c r="G29" s="365"/>
      <c r="H29" s="365"/>
      <c r="I29" s="365"/>
      <c r="J29" s="307"/>
      <c r="K29" s="25"/>
      <c r="L29" s="307"/>
      <c r="M29" s="307"/>
      <c r="N29" s="382"/>
      <c r="O29" s="382"/>
      <c r="P29" s="25"/>
      <c r="Q29" s="305"/>
      <c r="R29" s="21"/>
      <c r="S29" s="307"/>
      <c r="T29" s="307"/>
      <c r="U29" s="40"/>
      <c r="V29" s="40"/>
      <c r="W29" s="352"/>
      <c r="X29" s="352"/>
      <c r="Y29" s="352"/>
      <c r="Z29" s="307"/>
      <c r="AA29" s="307"/>
      <c r="AB29" s="307"/>
      <c r="AC29" s="355"/>
      <c r="AD29" s="592">
        <v>120</v>
      </c>
      <c r="AE29" s="592"/>
      <c r="AF29" s="307" t="s">
        <v>1740</v>
      </c>
      <c r="AG29" s="307"/>
      <c r="AH29" s="307"/>
      <c r="AI29" s="307"/>
      <c r="AJ29" s="27"/>
      <c r="AK29" s="22">
        <f t="shared" si="0"/>
        <v>120</v>
      </c>
      <c r="AL29" s="418"/>
    </row>
    <row r="30" spans="1:38" ht="16.5" customHeight="1">
      <c r="A30" s="14">
        <v>38</v>
      </c>
      <c r="B30" s="15">
        <v>1600</v>
      </c>
      <c r="C30" s="172" t="s">
        <v>1869</v>
      </c>
      <c r="D30" s="135" t="s">
        <v>1742</v>
      </c>
      <c r="E30" s="99"/>
      <c r="F30" s="99"/>
      <c r="G30" s="99"/>
      <c r="H30" s="99"/>
      <c r="I30" s="99"/>
      <c r="J30" s="99"/>
      <c r="K30" s="99"/>
      <c r="L30" s="99"/>
      <c r="M30" s="99"/>
      <c r="N30" s="99"/>
      <c r="O30" s="99"/>
      <c r="P30" s="307"/>
      <c r="Q30" s="307"/>
      <c r="R30" s="307"/>
      <c r="S30" s="307"/>
      <c r="T30" s="414"/>
      <c r="U30" s="353"/>
      <c r="V30" s="414"/>
      <c r="W30" s="40"/>
      <c r="X30" s="355"/>
      <c r="AB30" s="307"/>
      <c r="AC30" s="307"/>
      <c r="AD30" s="592">
        <v>39</v>
      </c>
      <c r="AE30" s="592"/>
      <c r="AF30" s="307" t="s">
        <v>1740</v>
      </c>
      <c r="AG30" s="307"/>
      <c r="AH30" s="307"/>
      <c r="AI30" s="307"/>
      <c r="AJ30" s="27"/>
      <c r="AK30" s="41">
        <f t="shared" si="0"/>
        <v>39</v>
      </c>
      <c r="AL30" s="98"/>
    </row>
    <row r="31" spans="1:38" ht="16.5" customHeight="1">
      <c r="A31" s="14">
        <v>38</v>
      </c>
      <c r="B31" s="14">
        <v>6101</v>
      </c>
      <c r="C31" s="63" t="s">
        <v>1572</v>
      </c>
      <c r="D31" s="17" t="s">
        <v>634</v>
      </c>
      <c r="E31" s="116"/>
      <c r="F31" s="18"/>
      <c r="G31" s="18"/>
      <c r="H31" s="18"/>
      <c r="I31" s="2"/>
      <c r="J31" s="2"/>
      <c r="K31" s="2"/>
      <c r="L31" s="2"/>
      <c r="M31" s="2"/>
      <c r="N31" s="306" t="s">
        <v>435</v>
      </c>
      <c r="O31" s="414"/>
      <c r="P31" s="307"/>
      <c r="Q31" s="365"/>
      <c r="R31" s="307"/>
      <c r="S31" s="307"/>
      <c r="T31" s="40"/>
      <c r="U31" s="40"/>
      <c r="V31" s="352"/>
      <c r="W31" s="352"/>
      <c r="X31" s="352"/>
      <c r="Y31" s="307"/>
      <c r="Z31" s="307"/>
      <c r="AA31" s="307"/>
      <c r="AB31" s="307"/>
      <c r="AC31" s="353"/>
      <c r="AD31" s="599">
        <v>12</v>
      </c>
      <c r="AE31" s="599"/>
      <c r="AF31" s="307" t="s">
        <v>1740</v>
      </c>
      <c r="AG31" s="307"/>
      <c r="AH31" s="307"/>
      <c r="AI31" s="307"/>
      <c r="AJ31" s="27"/>
      <c r="AK31" s="22">
        <f t="shared" si="0"/>
        <v>12</v>
      </c>
      <c r="AL31" s="418"/>
    </row>
    <row r="32" spans="1:38" ht="16.5" customHeight="1">
      <c r="A32" s="14">
        <v>38</v>
      </c>
      <c r="B32" s="14">
        <v>6102</v>
      </c>
      <c r="C32" s="63" t="s">
        <v>1573</v>
      </c>
      <c r="D32" s="404"/>
      <c r="E32" s="30"/>
      <c r="F32" s="405"/>
      <c r="G32" s="405"/>
      <c r="H32" s="405"/>
      <c r="I32" s="10"/>
      <c r="J32" s="10"/>
      <c r="K32" s="10"/>
      <c r="L32" s="10"/>
      <c r="M32" s="10"/>
      <c r="N32" s="306" t="s">
        <v>436</v>
      </c>
      <c r="O32" s="414"/>
      <c r="P32" s="307"/>
      <c r="Q32" s="365"/>
      <c r="R32" s="307"/>
      <c r="S32" s="307"/>
      <c r="T32" s="40"/>
      <c r="U32" s="40"/>
      <c r="V32" s="352"/>
      <c r="W32" s="352"/>
      <c r="X32" s="352"/>
      <c r="Y32" s="307"/>
      <c r="Z32" s="307"/>
      <c r="AA32" s="307"/>
      <c r="AB32" s="307"/>
      <c r="AC32" s="353"/>
      <c r="AD32" s="599">
        <v>6</v>
      </c>
      <c r="AE32" s="599"/>
      <c r="AF32" s="307" t="s">
        <v>1740</v>
      </c>
      <c r="AG32" s="307"/>
      <c r="AH32" s="307"/>
      <c r="AI32" s="307"/>
      <c r="AJ32" s="27"/>
      <c r="AK32" s="22">
        <f t="shared" si="0"/>
        <v>6</v>
      </c>
      <c r="AL32" s="418"/>
    </row>
    <row r="33" spans="1:38" ht="16.5" customHeight="1">
      <c r="A33" s="14">
        <v>38</v>
      </c>
      <c r="B33" s="14">
        <v>6103</v>
      </c>
      <c r="C33" s="63" t="s">
        <v>1574</v>
      </c>
      <c r="D33" s="304"/>
      <c r="E33" s="305"/>
      <c r="F33" s="305"/>
      <c r="G33" s="305"/>
      <c r="H33" s="25"/>
      <c r="I33" s="25"/>
      <c r="J33" s="25"/>
      <c r="K33" s="25"/>
      <c r="L33" s="305"/>
      <c r="M33" s="305"/>
      <c r="N33" s="306" t="s">
        <v>437</v>
      </c>
      <c r="O33" s="414"/>
      <c r="P33" s="365"/>
      <c r="Q33" s="365"/>
      <c r="R33" s="307"/>
      <c r="S33" s="307"/>
      <c r="T33" s="40"/>
      <c r="U33" s="40"/>
      <c r="V33" s="352"/>
      <c r="W33" s="352"/>
      <c r="X33" s="352"/>
      <c r="Y33" s="307"/>
      <c r="Z33" s="365"/>
      <c r="AA33" s="307"/>
      <c r="AB33" s="307"/>
      <c r="AC33" s="353"/>
      <c r="AD33" s="599">
        <v>6</v>
      </c>
      <c r="AE33" s="599"/>
      <c r="AF33" s="307" t="s">
        <v>1740</v>
      </c>
      <c r="AG33" s="307"/>
      <c r="AH33" s="307"/>
      <c r="AI33" s="307"/>
      <c r="AJ33" s="27"/>
      <c r="AK33" s="41">
        <f t="shared" si="0"/>
        <v>6</v>
      </c>
      <c r="AL33" s="443"/>
    </row>
    <row r="34" spans="1:38" ht="16.5" customHeight="1">
      <c r="A34" s="14">
        <v>38</v>
      </c>
      <c r="B34" s="14">
        <v>6104</v>
      </c>
      <c r="C34" s="95" t="s">
        <v>66</v>
      </c>
      <c r="D34" s="20" t="s">
        <v>334</v>
      </c>
      <c r="E34" s="2"/>
      <c r="F34" s="2"/>
      <c r="G34" s="2"/>
      <c r="H34" s="2"/>
      <c r="I34" s="2"/>
      <c r="J34" s="2"/>
      <c r="K34" s="2"/>
      <c r="L34" s="2"/>
      <c r="M34" s="2"/>
      <c r="N34" s="306" t="s">
        <v>1780</v>
      </c>
      <c r="O34" s="414"/>
      <c r="P34" s="307"/>
      <c r="Q34" s="307"/>
      <c r="R34" s="365"/>
      <c r="S34" s="365"/>
      <c r="T34" s="307"/>
      <c r="U34" s="307"/>
      <c r="V34" s="40"/>
      <c r="W34" s="40"/>
      <c r="X34" s="353"/>
      <c r="Y34" s="307"/>
      <c r="Z34" s="307"/>
      <c r="AA34" s="352"/>
      <c r="AB34" s="352"/>
      <c r="AC34" s="352"/>
      <c r="AD34" s="40" t="s">
        <v>1008</v>
      </c>
      <c r="AE34" s="365" t="s">
        <v>635</v>
      </c>
      <c r="AF34" s="365"/>
      <c r="AG34" s="353"/>
      <c r="AH34" s="365"/>
      <c r="AI34" s="307" t="s">
        <v>2301</v>
      </c>
      <c r="AJ34" s="27"/>
      <c r="AK34" s="22"/>
      <c r="AL34" s="29" t="s">
        <v>1957</v>
      </c>
    </row>
    <row r="35" spans="1:38" ht="16.5" customHeight="1">
      <c r="A35" s="14">
        <v>38</v>
      </c>
      <c r="B35" s="14">
        <v>6105</v>
      </c>
      <c r="C35" s="95" t="s">
        <v>67</v>
      </c>
      <c r="D35" s="28"/>
      <c r="E35" s="10"/>
      <c r="F35" s="10"/>
      <c r="G35" s="10"/>
      <c r="H35" s="10"/>
      <c r="I35" s="10"/>
      <c r="J35" s="10"/>
      <c r="K35" s="10"/>
      <c r="L35" s="10"/>
      <c r="M35" s="10"/>
      <c r="N35" s="306" t="s">
        <v>1781</v>
      </c>
      <c r="O35" s="414"/>
      <c r="P35" s="307"/>
      <c r="Q35" s="307"/>
      <c r="R35" s="365"/>
      <c r="S35" s="365"/>
      <c r="T35" s="307"/>
      <c r="U35" s="307"/>
      <c r="V35" s="40"/>
      <c r="W35" s="40"/>
      <c r="X35" s="353"/>
      <c r="Y35" s="307"/>
      <c r="Z35" s="307"/>
      <c r="AA35" s="352"/>
      <c r="AB35" s="352"/>
      <c r="AC35" s="352"/>
      <c r="AD35" s="40" t="s">
        <v>1190</v>
      </c>
      <c r="AE35" s="40"/>
      <c r="AF35" s="539">
        <v>0.9</v>
      </c>
      <c r="AG35" s="540"/>
      <c r="AH35" s="365"/>
      <c r="AI35" s="307" t="s">
        <v>2301</v>
      </c>
      <c r="AJ35" s="27"/>
      <c r="AK35" s="22"/>
      <c r="AL35" s="418"/>
    </row>
    <row r="36" spans="1:38" ht="16.5" customHeight="1">
      <c r="A36" s="14">
        <v>38</v>
      </c>
      <c r="B36" s="14">
        <v>6106</v>
      </c>
      <c r="C36" s="95" t="s">
        <v>68</v>
      </c>
      <c r="D36" s="304"/>
      <c r="E36" s="305"/>
      <c r="F36" s="305"/>
      <c r="G36" s="305"/>
      <c r="H36" s="305"/>
      <c r="I36" s="305"/>
      <c r="J36" s="305"/>
      <c r="K36" s="305"/>
      <c r="L36" s="305"/>
      <c r="M36" s="305"/>
      <c r="N36" s="306" t="s">
        <v>1782</v>
      </c>
      <c r="O36" s="414"/>
      <c r="P36" s="307"/>
      <c r="Q36" s="307"/>
      <c r="R36" s="365"/>
      <c r="S36" s="365"/>
      <c r="T36" s="307"/>
      <c r="U36" s="307"/>
      <c r="V36" s="40"/>
      <c r="W36" s="40"/>
      <c r="X36" s="353"/>
      <c r="Y36" s="307"/>
      <c r="Z36" s="307"/>
      <c r="AA36" s="352"/>
      <c r="AB36" s="352"/>
      <c r="AC36" s="352"/>
      <c r="AD36" s="40" t="s">
        <v>1190</v>
      </c>
      <c r="AE36" s="40"/>
      <c r="AF36" s="539">
        <v>0.8</v>
      </c>
      <c r="AG36" s="540"/>
      <c r="AH36" s="365"/>
      <c r="AI36" s="307" t="s">
        <v>2301</v>
      </c>
      <c r="AJ36" s="27"/>
      <c r="AK36" s="41"/>
      <c r="AL36" s="443"/>
    </row>
    <row r="37" ht="16.5" customHeight="1"/>
    <row r="38" ht="16.5" customHeight="1"/>
    <row r="39" ht="17.25">
      <c r="B39" s="76" t="s">
        <v>1342</v>
      </c>
    </row>
    <row r="40" ht="13.5" customHeight="1">
      <c r="B40" s="76"/>
    </row>
    <row r="41" spans="1:38" ht="16.5" customHeight="1">
      <c r="A41" s="3" t="s">
        <v>345</v>
      </c>
      <c r="B41" s="411"/>
      <c r="C41" s="4" t="s">
        <v>346</v>
      </c>
      <c r="D41" s="438"/>
      <c r="E41" s="415"/>
      <c r="F41" s="415"/>
      <c r="G41" s="415"/>
      <c r="H41" s="415"/>
      <c r="I41" s="415"/>
      <c r="J41" s="415"/>
      <c r="K41" s="415"/>
      <c r="L41" s="415"/>
      <c r="M41" s="415"/>
      <c r="N41" s="415"/>
      <c r="O41" s="415"/>
      <c r="P41" s="415"/>
      <c r="Q41" s="5" t="s">
        <v>347</v>
      </c>
      <c r="R41" s="415"/>
      <c r="S41" s="415"/>
      <c r="T41" s="415"/>
      <c r="U41" s="415"/>
      <c r="V41" s="415"/>
      <c r="W41" s="415"/>
      <c r="X41" s="415"/>
      <c r="Y41" s="415"/>
      <c r="Z41" s="415"/>
      <c r="AA41" s="415"/>
      <c r="AB41" s="415"/>
      <c r="AC41" s="415"/>
      <c r="AD41" s="415"/>
      <c r="AE41" s="415"/>
      <c r="AF41" s="415"/>
      <c r="AG41" s="415"/>
      <c r="AH41" s="415"/>
      <c r="AI41" s="415"/>
      <c r="AJ41" s="416"/>
      <c r="AK41" s="78" t="s">
        <v>526</v>
      </c>
      <c r="AL41" s="78" t="s">
        <v>527</v>
      </c>
    </row>
    <row r="42" spans="1:38" ht="16.5" customHeight="1">
      <c r="A42" s="7" t="s">
        <v>348</v>
      </c>
      <c r="B42" s="8" t="s">
        <v>349</v>
      </c>
      <c r="C42" s="412"/>
      <c r="D42" s="413"/>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12"/>
      <c r="AK42" s="79" t="s">
        <v>1248</v>
      </c>
      <c r="AL42" s="79" t="s">
        <v>1249</v>
      </c>
    </row>
    <row r="43" spans="1:38" ht="16.5" customHeight="1">
      <c r="A43" s="94">
        <v>38</v>
      </c>
      <c r="B43" s="15">
        <v>8101</v>
      </c>
      <c r="C43" s="95" t="s">
        <v>58</v>
      </c>
      <c r="D43" s="521" t="s">
        <v>650</v>
      </c>
      <c r="E43" s="509"/>
      <c r="F43" s="510"/>
      <c r="G43" s="509" t="s">
        <v>651</v>
      </c>
      <c r="H43" s="515"/>
      <c r="I43" s="515"/>
      <c r="J43" s="516"/>
      <c r="K43" s="43" t="s">
        <v>652</v>
      </c>
      <c r="L43" s="21"/>
      <c r="M43" s="21"/>
      <c r="N43" s="21"/>
      <c r="O43" s="19"/>
      <c r="P43" s="306"/>
      <c r="Q43" s="307"/>
      <c r="R43" s="307"/>
      <c r="S43" s="40"/>
      <c r="T43" s="40"/>
      <c r="U43" s="352"/>
      <c r="V43" s="352"/>
      <c r="W43" s="352"/>
      <c r="X43" s="353"/>
      <c r="Y43" s="594"/>
      <c r="Z43" s="594"/>
      <c r="AA43" s="365"/>
      <c r="AB43" s="365"/>
      <c r="AC43" s="365"/>
      <c r="AD43" s="365"/>
      <c r="AE43" s="39"/>
      <c r="AF43" s="461"/>
      <c r="AG43" s="20"/>
      <c r="AH43" s="21"/>
      <c r="AI43" s="21"/>
      <c r="AJ43" s="19"/>
      <c r="AK43" s="41">
        <f>ROUND(L44*AI49,0)</f>
        <v>585</v>
      </c>
      <c r="AL43" s="29" t="s">
        <v>1343</v>
      </c>
    </row>
    <row r="44" spans="1:38" ht="16.5" customHeight="1">
      <c r="A44" s="94">
        <v>38</v>
      </c>
      <c r="B44" s="15">
        <v>8103</v>
      </c>
      <c r="C44" s="95" t="s">
        <v>59</v>
      </c>
      <c r="D44" s="522"/>
      <c r="E44" s="511"/>
      <c r="F44" s="512"/>
      <c r="G44" s="517"/>
      <c r="H44" s="517"/>
      <c r="I44" s="517"/>
      <c r="J44" s="518"/>
      <c r="K44" s="44"/>
      <c r="L44" s="592">
        <f>$L$7</f>
        <v>835</v>
      </c>
      <c r="M44" s="592"/>
      <c r="N44" s="25" t="s">
        <v>1249</v>
      </c>
      <c r="O44" s="26"/>
      <c r="P44" s="283" t="s">
        <v>1334</v>
      </c>
      <c r="Q44" s="305"/>
      <c r="R44" s="305"/>
      <c r="S44" s="59"/>
      <c r="T44" s="59"/>
      <c r="U44" s="366"/>
      <c r="V44" s="366"/>
      <c r="W44" s="366"/>
      <c r="X44" s="355"/>
      <c r="Y44" s="383"/>
      <c r="Z44" s="383"/>
      <c r="AA44" s="25"/>
      <c r="AB44" s="25"/>
      <c r="AC44" s="25"/>
      <c r="AD44" s="355" t="s">
        <v>450</v>
      </c>
      <c r="AE44" s="574">
        <f>$AE$7</f>
        <v>0.97</v>
      </c>
      <c r="AF44" s="591"/>
      <c r="AG44" s="595" t="s">
        <v>1136</v>
      </c>
      <c r="AH44" s="596"/>
      <c r="AI44" s="596"/>
      <c r="AJ44" s="597"/>
      <c r="AK44" s="41">
        <f>ROUND(ROUND(L44*AE44,0)*AI49,0)</f>
        <v>567</v>
      </c>
      <c r="AL44" s="23"/>
    </row>
    <row r="45" spans="1:38" ht="16.5" customHeight="1">
      <c r="A45" s="94">
        <v>38</v>
      </c>
      <c r="B45" s="15">
        <v>8111</v>
      </c>
      <c r="C45" s="95" t="s">
        <v>60</v>
      </c>
      <c r="D45" s="522"/>
      <c r="E45" s="511"/>
      <c r="F45" s="512"/>
      <c r="G45" s="517"/>
      <c r="H45" s="517"/>
      <c r="I45" s="517"/>
      <c r="J45" s="518"/>
      <c r="K45" s="43" t="s">
        <v>653</v>
      </c>
      <c r="L45" s="131"/>
      <c r="M45" s="131"/>
      <c r="N45" s="21"/>
      <c r="O45" s="19"/>
      <c r="P45" s="306"/>
      <c r="Q45" s="307"/>
      <c r="R45" s="307"/>
      <c r="S45" s="40"/>
      <c r="T45" s="40"/>
      <c r="U45" s="352"/>
      <c r="V45" s="352"/>
      <c r="W45" s="352"/>
      <c r="X45" s="353"/>
      <c r="Y45" s="594"/>
      <c r="Z45" s="594"/>
      <c r="AA45" s="365"/>
      <c r="AB45" s="365"/>
      <c r="AC45" s="365"/>
      <c r="AD45" s="365"/>
      <c r="AE45" s="39"/>
      <c r="AF45" s="461"/>
      <c r="AG45" s="598"/>
      <c r="AH45" s="596"/>
      <c r="AI45" s="596"/>
      <c r="AJ45" s="597"/>
      <c r="AK45" s="41">
        <f>ROUND(L46*AI49,0)</f>
        <v>611</v>
      </c>
      <c r="AL45" s="418"/>
    </row>
    <row r="46" spans="1:38" ht="16.5" customHeight="1">
      <c r="A46" s="94">
        <v>38</v>
      </c>
      <c r="B46" s="15">
        <v>8113</v>
      </c>
      <c r="C46" s="95" t="s">
        <v>61</v>
      </c>
      <c r="D46" s="522"/>
      <c r="E46" s="511"/>
      <c r="F46" s="512"/>
      <c r="G46" s="517"/>
      <c r="H46" s="517"/>
      <c r="I46" s="517"/>
      <c r="J46" s="518"/>
      <c r="K46" s="44"/>
      <c r="L46" s="592">
        <f>$L$9</f>
        <v>873</v>
      </c>
      <c r="M46" s="592"/>
      <c r="N46" s="25" t="s">
        <v>1249</v>
      </c>
      <c r="O46" s="26"/>
      <c r="P46" s="21" t="s">
        <v>1334</v>
      </c>
      <c r="Q46" s="307"/>
      <c r="R46" s="307"/>
      <c r="S46" s="40"/>
      <c r="T46" s="40"/>
      <c r="U46" s="352"/>
      <c r="V46" s="352"/>
      <c r="W46" s="352"/>
      <c r="X46" s="355"/>
      <c r="Y46" s="383"/>
      <c r="Z46" s="383"/>
      <c r="AA46" s="365"/>
      <c r="AB46" s="365"/>
      <c r="AC46" s="365"/>
      <c r="AD46" s="355" t="s">
        <v>450</v>
      </c>
      <c r="AE46" s="574">
        <f>$AE$7</f>
        <v>0.97</v>
      </c>
      <c r="AF46" s="591"/>
      <c r="AG46" s="598"/>
      <c r="AH46" s="596"/>
      <c r="AI46" s="596"/>
      <c r="AJ46" s="597"/>
      <c r="AK46" s="41">
        <f>ROUND(ROUND(L46*AE46,0)*AI49,0)</f>
        <v>593</v>
      </c>
      <c r="AL46" s="418"/>
    </row>
    <row r="47" spans="1:38" ht="16.5" customHeight="1">
      <c r="A47" s="94">
        <v>38</v>
      </c>
      <c r="B47" s="15">
        <v>8121</v>
      </c>
      <c r="C47" s="95" t="s">
        <v>62</v>
      </c>
      <c r="D47" s="404"/>
      <c r="E47" s="308"/>
      <c r="F47" s="284"/>
      <c r="G47" s="283"/>
      <c r="H47" s="283"/>
      <c r="I47" s="283"/>
      <c r="J47" s="24"/>
      <c r="K47" s="43" t="s">
        <v>654</v>
      </c>
      <c r="L47" s="131"/>
      <c r="M47" s="131"/>
      <c r="N47" s="21"/>
      <c r="O47" s="19"/>
      <c r="P47" s="306"/>
      <c r="Q47" s="307"/>
      <c r="R47" s="307"/>
      <c r="S47" s="40"/>
      <c r="T47" s="40"/>
      <c r="U47" s="352"/>
      <c r="V47" s="352"/>
      <c r="W47" s="352"/>
      <c r="X47" s="353"/>
      <c r="Y47" s="594"/>
      <c r="Z47" s="594"/>
      <c r="AA47" s="365"/>
      <c r="AB47" s="365"/>
      <c r="AC47" s="365"/>
      <c r="AD47" s="365"/>
      <c r="AE47" s="39"/>
      <c r="AF47" s="461"/>
      <c r="AG47" s="598"/>
      <c r="AH47" s="596"/>
      <c r="AI47" s="596"/>
      <c r="AJ47" s="597"/>
      <c r="AK47" s="41">
        <f>ROUND(L48*AI49,0)</f>
        <v>629</v>
      </c>
      <c r="AL47" s="418"/>
    </row>
    <row r="48" spans="1:38" ht="16.5" customHeight="1">
      <c r="A48" s="94">
        <v>38</v>
      </c>
      <c r="B48" s="15">
        <v>8123</v>
      </c>
      <c r="C48" s="95" t="s">
        <v>63</v>
      </c>
      <c r="D48" s="404"/>
      <c r="E48" s="308"/>
      <c r="F48" s="284"/>
      <c r="G48" s="283"/>
      <c r="H48" s="283"/>
      <c r="I48" s="283"/>
      <c r="J48" s="24"/>
      <c r="K48" s="44"/>
      <c r="L48" s="592">
        <f>$L$11</f>
        <v>899</v>
      </c>
      <c r="M48" s="592"/>
      <c r="N48" s="25" t="s">
        <v>1249</v>
      </c>
      <c r="O48" s="26"/>
      <c r="P48" s="21" t="s">
        <v>1334</v>
      </c>
      <c r="Q48" s="307"/>
      <c r="R48" s="307"/>
      <c r="S48" s="40"/>
      <c r="T48" s="40"/>
      <c r="U48" s="352"/>
      <c r="V48" s="352"/>
      <c r="W48" s="352"/>
      <c r="X48" s="355"/>
      <c r="Y48" s="383"/>
      <c r="Z48" s="383"/>
      <c r="AA48" s="365"/>
      <c r="AB48" s="365"/>
      <c r="AC48" s="365"/>
      <c r="AD48" s="355" t="s">
        <v>450</v>
      </c>
      <c r="AE48" s="574">
        <f>$AE$7</f>
        <v>0.97</v>
      </c>
      <c r="AF48" s="591"/>
      <c r="AG48" s="598"/>
      <c r="AH48" s="596"/>
      <c r="AI48" s="596"/>
      <c r="AJ48" s="597"/>
      <c r="AK48" s="41">
        <f>ROUND(ROUND(L48*AE48,0)*AI49,0)</f>
        <v>610</v>
      </c>
      <c r="AL48" s="418"/>
    </row>
    <row r="49" spans="1:38" ht="16.5" customHeight="1">
      <c r="A49" s="94">
        <v>38</v>
      </c>
      <c r="B49" s="15">
        <v>8131</v>
      </c>
      <c r="C49" s="95" t="s">
        <v>1268</v>
      </c>
      <c r="D49" s="404"/>
      <c r="E49" s="308"/>
      <c r="F49" s="284"/>
      <c r="G49" s="283"/>
      <c r="H49" s="283"/>
      <c r="I49" s="283"/>
      <c r="J49" s="24"/>
      <c r="K49" s="43" t="s">
        <v>655</v>
      </c>
      <c r="L49" s="131"/>
      <c r="M49" s="131"/>
      <c r="N49" s="21"/>
      <c r="O49" s="19"/>
      <c r="P49" s="306"/>
      <c r="Q49" s="307"/>
      <c r="R49" s="307"/>
      <c r="S49" s="40"/>
      <c r="T49" s="40"/>
      <c r="U49" s="352"/>
      <c r="V49" s="352"/>
      <c r="W49" s="352"/>
      <c r="X49" s="353"/>
      <c r="Y49" s="594"/>
      <c r="Z49" s="594"/>
      <c r="AA49" s="365"/>
      <c r="AB49" s="365"/>
      <c r="AC49" s="365"/>
      <c r="AD49" s="365"/>
      <c r="AE49" s="39"/>
      <c r="AF49" s="461"/>
      <c r="AG49" s="303"/>
      <c r="AH49" s="13" t="s">
        <v>492</v>
      </c>
      <c r="AI49" s="583">
        <v>0.7</v>
      </c>
      <c r="AJ49" s="584"/>
      <c r="AK49" s="41">
        <f>ROUND(L50*AI49,0)</f>
        <v>641</v>
      </c>
      <c r="AL49" s="418"/>
    </row>
    <row r="50" spans="1:38" ht="16.5" customHeight="1">
      <c r="A50" s="94">
        <v>38</v>
      </c>
      <c r="B50" s="15">
        <v>8133</v>
      </c>
      <c r="C50" s="95" t="s">
        <v>1269</v>
      </c>
      <c r="D50" s="404"/>
      <c r="E50" s="308"/>
      <c r="F50" s="284"/>
      <c r="G50" s="283"/>
      <c r="H50" s="283"/>
      <c r="I50" s="283"/>
      <c r="J50" s="24"/>
      <c r="K50" s="44"/>
      <c r="L50" s="592">
        <f>$L$13</f>
        <v>916</v>
      </c>
      <c r="M50" s="592"/>
      <c r="N50" s="25" t="s">
        <v>1249</v>
      </c>
      <c r="O50" s="26"/>
      <c r="P50" s="21" t="s">
        <v>1334</v>
      </c>
      <c r="Q50" s="307"/>
      <c r="R50" s="307"/>
      <c r="S50" s="40"/>
      <c r="T50" s="40"/>
      <c r="U50" s="352"/>
      <c r="V50" s="352"/>
      <c r="W50" s="352"/>
      <c r="X50" s="355"/>
      <c r="Y50" s="383"/>
      <c r="Z50" s="383"/>
      <c r="AA50" s="365"/>
      <c r="AB50" s="365"/>
      <c r="AC50" s="365"/>
      <c r="AD50" s="355" t="s">
        <v>450</v>
      </c>
      <c r="AE50" s="574">
        <f>$AE$7</f>
        <v>0.97</v>
      </c>
      <c r="AF50" s="591"/>
      <c r="AG50" s="303"/>
      <c r="AH50" s="283"/>
      <c r="AI50" s="283"/>
      <c r="AJ50" s="24"/>
      <c r="AK50" s="41">
        <f>ROUND(ROUND(L50*AE50,0)*AI49,0)</f>
        <v>622</v>
      </c>
      <c r="AL50" s="418"/>
    </row>
    <row r="51" spans="1:38" ht="16.5" customHeight="1">
      <c r="A51" s="94">
        <v>38</v>
      </c>
      <c r="B51" s="15">
        <v>8141</v>
      </c>
      <c r="C51" s="95" t="s">
        <v>75</v>
      </c>
      <c r="D51" s="404"/>
      <c r="E51" s="308"/>
      <c r="F51" s="284"/>
      <c r="G51" s="283"/>
      <c r="H51" s="283"/>
      <c r="I51" s="283"/>
      <c r="J51" s="24"/>
      <c r="K51" s="43" t="s">
        <v>656</v>
      </c>
      <c r="L51" s="131"/>
      <c r="M51" s="131"/>
      <c r="N51" s="21"/>
      <c r="O51" s="19"/>
      <c r="P51" s="306"/>
      <c r="Q51" s="307"/>
      <c r="R51" s="307"/>
      <c r="S51" s="40"/>
      <c r="T51" s="40"/>
      <c r="U51" s="352"/>
      <c r="V51" s="352"/>
      <c r="W51" s="352"/>
      <c r="X51" s="353"/>
      <c r="Y51" s="594"/>
      <c r="Z51" s="594"/>
      <c r="AA51" s="365"/>
      <c r="AB51" s="365"/>
      <c r="AC51" s="365"/>
      <c r="AD51" s="365"/>
      <c r="AE51" s="39"/>
      <c r="AF51" s="461"/>
      <c r="AG51" s="159"/>
      <c r="AH51" s="283"/>
      <c r="AI51" s="283"/>
      <c r="AJ51" s="24"/>
      <c r="AK51" s="41">
        <f>ROUND(L52*AI49,0)</f>
        <v>654</v>
      </c>
      <c r="AL51" s="418"/>
    </row>
    <row r="52" spans="1:38" ht="16.5" customHeight="1">
      <c r="A52" s="14">
        <v>38</v>
      </c>
      <c r="B52" s="15">
        <v>8143</v>
      </c>
      <c r="C52" s="95" t="s">
        <v>76</v>
      </c>
      <c r="D52" s="404"/>
      <c r="E52" s="308"/>
      <c r="F52" s="284"/>
      <c r="G52" s="25"/>
      <c r="H52" s="25"/>
      <c r="I52" s="25"/>
      <c r="J52" s="26"/>
      <c r="K52" s="44"/>
      <c r="L52" s="592">
        <f>$L$15</f>
        <v>934</v>
      </c>
      <c r="M52" s="592"/>
      <c r="N52" s="25" t="s">
        <v>1249</v>
      </c>
      <c r="O52" s="26"/>
      <c r="P52" s="364" t="s">
        <v>1334</v>
      </c>
      <c r="Q52" s="307"/>
      <c r="R52" s="307"/>
      <c r="S52" s="40"/>
      <c r="T52" s="40"/>
      <c r="U52" s="352"/>
      <c r="V52" s="352"/>
      <c r="W52" s="352"/>
      <c r="X52" s="355"/>
      <c r="Y52" s="383"/>
      <c r="Z52" s="383"/>
      <c r="AA52" s="365"/>
      <c r="AB52" s="365"/>
      <c r="AC52" s="365"/>
      <c r="AD52" s="355" t="s">
        <v>450</v>
      </c>
      <c r="AE52" s="574">
        <f>$AE$7</f>
        <v>0.97</v>
      </c>
      <c r="AF52" s="591"/>
      <c r="AG52" s="303"/>
      <c r="AH52" s="283"/>
      <c r="AI52" s="283"/>
      <c r="AJ52" s="24"/>
      <c r="AK52" s="41">
        <f>ROUND(ROUND(L52*AE52,0)*AI49,0)</f>
        <v>634</v>
      </c>
      <c r="AL52" s="418"/>
    </row>
    <row r="53" spans="1:38" ht="16.5" customHeight="1">
      <c r="A53" s="94">
        <v>38</v>
      </c>
      <c r="B53" s="15">
        <v>8201</v>
      </c>
      <c r="C53" s="95" t="s">
        <v>77</v>
      </c>
      <c r="D53" s="522"/>
      <c r="E53" s="511"/>
      <c r="F53" s="512"/>
      <c r="G53" s="509" t="s">
        <v>657</v>
      </c>
      <c r="H53" s="515"/>
      <c r="I53" s="515"/>
      <c r="J53" s="516"/>
      <c r="K53" s="43" t="s">
        <v>652</v>
      </c>
      <c r="L53" s="21"/>
      <c r="M53" s="21"/>
      <c r="N53" s="21"/>
      <c r="O53" s="19"/>
      <c r="P53" s="306"/>
      <c r="Q53" s="307"/>
      <c r="R53" s="307"/>
      <c r="S53" s="40"/>
      <c r="T53" s="40"/>
      <c r="U53" s="352"/>
      <c r="V53" s="352"/>
      <c r="W53" s="352"/>
      <c r="X53" s="353"/>
      <c r="Y53" s="594"/>
      <c r="Z53" s="594"/>
      <c r="AA53" s="365"/>
      <c r="AB53" s="365"/>
      <c r="AC53" s="365"/>
      <c r="AD53" s="365"/>
      <c r="AE53" s="39"/>
      <c r="AF53" s="461"/>
      <c r="AG53" s="28"/>
      <c r="AH53" s="283"/>
      <c r="AI53" s="283"/>
      <c r="AJ53" s="24"/>
      <c r="AK53" s="41">
        <f>ROUND(L54*AI49,0)</f>
        <v>575</v>
      </c>
      <c r="AL53" s="23"/>
    </row>
    <row r="54" spans="1:38" ht="16.5" customHeight="1">
      <c r="A54" s="94">
        <v>38</v>
      </c>
      <c r="B54" s="15">
        <v>8203</v>
      </c>
      <c r="C54" s="95" t="s">
        <v>78</v>
      </c>
      <c r="D54" s="522"/>
      <c r="E54" s="511"/>
      <c r="F54" s="512"/>
      <c r="G54" s="517"/>
      <c r="H54" s="517"/>
      <c r="I54" s="517"/>
      <c r="J54" s="518"/>
      <c r="K54" s="44"/>
      <c r="L54" s="592">
        <f>$L$17</f>
        <v>822</v>
      </c>
      <c r="M54" s="592"/>
      <c r="N54" s="25" t="s">
        <v>1249</v>
      </c>
      <c r="O54" s="26"/>
      <c r="P54" s="283" t="s">
        <v>1334</v>
      </c>
      <c r="Q54" s="305"/>
      <c r="R54" s="305"/>
      <c r="S54" s="59"/>
      <c r="T54" s="59"/>
      <c r="U54" s="366"/>
      <c r="V54" s="366"/>
      <c r="W54" s="366"/>
      <c r="X54" s="355"/>
      <c r="Y54" s="383"/>
      <c r="Z54" s="383"/>
      <c r="AA54" s="25"/>
      <c r="AB54" s="25"/>
      <c r="AC54" s="25"/>
      <c r="AD54" s="355" t="s">
        <v>450</v>
      </c>
      <c r="AE54" s="574">
        <f>$AE$7</f>
        <v>0.97</v>
      </c>
      <c r="AF54" s="591"/>
      <c r="AG54" s="595"/>
      <c r="AH54" s="605"/>
      <c r="AI54" s="605"/>
      <c r="AJ54" s="597"/>
      <c r="AK54" s="41">
        <f>ROUND(ROUND(L54*AE54,0)*AI49,0)</f>
        <v>558</v>
      </c>
      <c r="AL54" s="23"/>
    </row>
    <row r="55" spans="1:38" ht="16.5" customHeight="1">
      <c r="A55" s="94">
        <v>38</v>
      </c>
      <c r="B55" s="15">
        <v>8211</v>
      </c>
      <c r="C55" s="95" t="s">
        <v>79</v>
      </c>
      <c r="D55" s="522"/>
      <c r="E55" s="511"/>
      <c r="F55" s="512"/>
      <c r="G55" s="517"/>
      <c r="H55" s="517"/>
      <c r="I55" s="517"/>
      <c r="J55" s="518"/>
      <c r="K55" s="43" t="s">
        <v>653</v>
      </c>
      <c r="L55" s="131"/>
      <c r="M55" s="131"/>
      <c r="N55" s="21"/>
      <c r="O55" s="19"/>
      <c r="P55" s="306"/>
      <c r="Q55" s="307"/>
      <c r="R55" s="307"/>
      <c r="S55" s="40"/>
      <c r="T55" s="40"/>
      <c r="U55" s="352"/>
      <c r="V55" s="352"/>
      <c r="W55" s="352"/>
      <c r="X55" s="353"/>
      <c r="Y55" s="594"/>
      <c r="Z55" s="594"/>
      <c r="AA55" s="365"/>
      <c r="AB55" s="365"/>
      <c r="AC55" s="365"/>
      <c r="AD55" s="365"/>
      <c r="AE55" s="39"/>
      <c r="AF55" s="461"/>
      <c r="AG55" s="598"/>
      <c r="AH55" s="605"/>
      <c r="AI55" s="605"/>
      <c r="AJ55" s="597"/>
      <c r="AK55" s="41">
        <f>ROUND(L56*AI49,0)</f>
        <v>602</v>
      </c>
      <c r="AL55" s="418"/>
    </row>
    <row r="56" spans="1:38" ht="16.5" customHeight="1">
      <c r="A56" s="94">
        <v>38</v>
      </c>
      <c r="B56" s="15">
        <v>8213</v>
      </c>
      <c r="C56" s="95" t="s">
        <v>80</v>
      </c>
      <c r="D56" s="522"/>
      <c r="E56" s="511"/>
      <c r="F56" s="512"/>
      <c r="G56" s="517"/>
      <c r="H56" s="517"/>
      <c r="I56" s="517"/>
      <c r="J56" s="518"/>
      <c r="K56" s="44"/>
      <c r="L56" s="592">
        <f>$L$19</f>
        <v>860</v>
      </c>
      <c r="M56" s="592"/>
      <c r="N56" s="25" t="s">
        <v>1249</v>
      </c>
      <c r="O56" s="26"/>
      <c r="P56" s="21" t="s">
        <v>1334</v>
      </c>
      <c r="Q56" s="307"/>
      <c r="R56" s="307"/>
      <c r="S56" s="40"/>
      <c r="T56" s="40"/>
      <c r="U56" s="352"/>
      <c r="V56" s="352"/>
      <c r="W56" s="352"/>
      <c r="X56" s="355"/>
      <c r="Y56" s="383"/>
      <c r="Z56" s="383"/>
      <c r="AA56" s="365"/>
      <c r="AB56" s="365"/>
      <c r="AC56" s="365"/>
      <c r="AD56" s="355" t="s">
        <v>450</v>
      </c>
      <c r="AE56" s="574">
        <f>$AE$7</f>
        <v>0.97</v>
      </c>
      <c r="AF56" s="591"/>
      <c r="AG56" s="598"/>
      <c r="AH56" s="605"/>
      <c r="AI56" s="605"/>
      <c r="AJ56" s="597"/>
      <c r="AK56" s="41">
        <f>ROUND(ROUND(L56*AE56,0)*AI49,0)</f>
        <v>584</v>
      </c>
      <c r="AL56" s="418"/>
    </row>
    <row r="57" spans="1:38" ht="16.5" customHeight="1">
      <c r="A57" s="94">
        <v>38</v>
      </c>
      <c r="B57" s="15">
        <v>8221</v>
      </c>
      <c r="C57" s="95" t="s">
        <v>81</v>
      </c>
      <c r="D57" s="404"/>
      <c r="E57" s="308"/>
      <c r="F57" s="284"/>
      <c r="G57" s="283"/>
      <c r="H57" s="283"/>
      <c r="I57" s="283"/>
      <c r="J57" s="24"/>
      <c r="K57" s="43" t="s">
        <v>654</v>
      </c>
      <c r="L57" s="131"/>
      <c r="M57" s="131"/>
      <c r="N57" s="21"/>
      <c r="O57" s="19"/>
      <c r="P57" s="306"/>
      <c r="Q57" s="307"/>
      <c r="R57" s="307"/>
      <c r="S57" s="40"/>
      <c r="T57" s="40"/>
      <c r="U57" s="352"/>
      <c r="V57" s="352"/>
      <c r="W57" s="352"/>
      <c r="X57" s="353"/>
      <c r="Y57" s="594"/>
      <c r="Z57" s="594"/>
      <c r="AA57" s="365"/>
      <c r="AB57" s="365"/>
      <c r="AC57" s="365"/>
      <c r="AD57" s="365"/>
      <c r="AE57" s="39"/>
      <c r="AF57" s="461"/>
      <c r="AG57" s="598"/>
      <c r="AH57" s="605"/>
      <c r="AI57" s="605"/>
      <c r="AJ57" s="597"/>
      <c r="AK57" s="41">
        <f>ROUND(L58*AI49,0)</f>
        <v>620</v>
      </c>
      <c r="AL57" s="418"/>
    </row>
    <row r="58" spans="1:38" ht="16.5" customHeight="1">
      <c r="A58" s="94">
        <v>38</v>
      </c>
      <c r="B58" s="15">
        <v>8223</v>
      </c>
      <c r="C58" s="95" t="s">
        <v>82</v>
      </c>
      <c r="D58" s="404"/>
      <c r="E58" s="308"/>
      <c r="F58" s="284"/>
      <c r="G58" s="283"/>
      <c r="H58" s="283"/>
      <c r="I58" s="283"/>
      <c r="J58" s="24"/>
      <c r="K58" s="44"/>
      <c r="L58" s="592">
        <f>$L$21</f>
        <v>886</v>
      </c>
      <c r="M58" s="592"/>
      <c r="N58" s="25" t="s">
        <v>1249</v>
      </c>
      <c r="O58" s="26"/>
      <c r="P58" s="21" t="s">
        <v>1334</v>
      </c>
      <c r="Q58" s="307"/>
      <c r="R58" s="307"/>
      <c r="S58" s="40"/>
      <c r="T58" s="40"/>
      <c r="U58" s="352"/>
      <c r="V58" s="352"/>
      <c r="W58" s="352"/>
      <c r="X58" s="355"/>
      <c r="Y58" s="383"/>
      <c r="Z58" s="383"/>
      <c r="AA58" s="365"/>
      <c r="AB58" s="365"/>
      <c r="AC58" s="365"/>
      <c r="AD58" s="355" t="s">
        <v>450</v>
      </c>
      <c r="AE58" s="574">
        <f>$AE$7</f>
        <v>0.97</v>
      </c>
      <c r="AF58" s="591"/>
      <c r="AG58" s="598"/>
      <c r="AH58" s="605"/>
      <c r="AI58" s="605"/>
      <c r="AJ58" s="597"/>
      <c r="AK58" s="41">
        <f>ROUND(ROUND(L58*AE58,0)*AI49,0)</f>
        <v>601</v>
      </c>
      <c r="AL58" s="418"/>
    </row>
    <row r="59" spans="1:38" ht="16.5" customHeight="1">
      <c r="A59" s="94">
        <v>38</v>
      </c>
      <c r="B59" s="15">
        <v>8231</v>
      </c>
      <c r="C59" s="95" t="s">
        <v>83</v>
      </c>
      <c r="D59" s="404"/>
      <c r="E59" s="308"/>
      <c r="F59" s="284"/>
      <c r="G59" s="283"/>
      <c r="H59" s="283"/>
      <c r="I59" s="283"/>
      <c r="J59" s="24"/>
      <c r="K59" s="43" t="s">
        <v>655</v>
      </c>
      <c r="L59" s="131"/>
      <c r="M59" s="131"/>
      <c r="N59" s="21"/>
      <c r="O59" s="19"/>
      <c r="P59" s="306"/>
      <c r="Q59" s="307"/>
      <c r="R59" s="307"/>
      <c r="S59" s="40"/>
      <c r="T59" s="40"/>
      <c r="U59" s="352"/>
      <c r="V59" s="352"/>
      <c r="W59" s="352"/>
      <c r="X59" s="353"/>
      <c r="Y59" s="594"/>
      <c r="Z59" s="594"/>
      <c r="AA59" s="365"/>
      <c r="AB59" s="365"/>
      <c r="AC59" s="365"/>
      <c r="AD59" s="365"/>
      <c r="AE59" s="39"/>
      <c r="AF59" s="461"/>
      <c r="AG59" s="303"/>
      <c r="AH59" s="13"/>
      <c r="AI59" s="583"/>
      <c r="AJ59" s="584"/>
      <c r="AK59" s="41">
        <f>ROUND(L60*AI49,0)</f>
        <v>632</v>
      </c>
      <c r="AL59" s="418"/>
    </row>
    <row r="60" spans="1:38" ht="16.5" customHeight="1">
      <c r="A60" s="94">
        <v>38</v>
      </c>
      <c r="B60" s="15">
        <v>8233</v>
      </c>
      <c r="C60" s="95" t="s">
        <v>84</v>
      </c>
      <c r="D60" s="404"/>
      <c r="E60" s="308"/>
      <c r="F60" s="284"/>
      <c r="G60" s="283"/>
      <c r="H60" s="283"/>
      <c r="I60" s="283"/>
      <c r="J60" s="24"/>
      <c r="K60" s="44"/>
      <c r="L60" s="592">
        <f>$L$23</f>
        <v>903</v>
      </c>
      <c r="M60" s="592"/>
      <c r="N60" s="25" t="s">
        <v>1249</v>
      </c>
      <c r="O60" s="26"/>
      <c r="P60" s="21" t="s">
        <v>1334</v>
      </c>
      <c r="Q60" s="307"/>
      <c r="R60" s="307"/>
      <c r="S60" s="40"/>
      <c r="T60" s="40"/>
      <c r="U60" s="352"/>
      <c r="V60" s="352"/>
      <c r="W60" s="352"/>
      <c r="X60" s="355"/>
      <c r="Y60" s="383"/>
      <c r="Z60" s="383"/>
      <c r="AA60" s="365"/>
      <c r="AB60" s="365"/>
      <c r="AC60" s="365"/>
      <c r="AD60" s="355" t="s">
        <v>450</v>
      </c>
      <c r="AE60" s="574">
        <f>$AE$7</f>
        <v>0.97</v>
      </c>
      <c r="AF60" s="591"/>
      <c r="AG60" s="303"/>
      <c r="AH60" s="283"/>
      <c r="AI60" s="283"/>
      <c r="AJ60" s="24"/>
      <c r="AK60" s="41">
        <f>ROUND(ROUND(L60*AE60,0)*AI49,0)</f>
        <v>613</v>
      </c>
      <c r="AL60" s="418"/>
    </row>
    <row r="61" spans="1:38" ht="16.5" customHeight="1">
      <c r="A61" s="94">
        <v>38</v>
      </c>
      <c r="B61" s="15">
        <v>8241</v>
      </c>
      <c r="C61" s="95" t="s">
        <v>85</v>
      </c>
      <c r="D61" s="404"/>
      <c r="E61" s="308"/>
      <c r="F61" s="284"/>
      <c r="G61" s="283"/>
      <c r="H61" s="283"/>
      <c r="I61" s="283"/>
      <c r="J61" s="24"/>
      <c r="K61" s="43" t="s">
        <v>656</v>
      </c>
      <c r="L61" s="131"/>
      <c r="M61" s="131"/>
      <c r="N61" s="21"/>
      <c r="O61" s="19"/>
      <c r="P61" s="306"/>
      <c r="Q61" s="307"/>
      <c r="R61" s="307"/>
      <c r="S61" s="40"/>
      <c r="T61" s="40"/>
      <c r="U61" s="352"/>
      <c r="V61" s="352"/>
      <c r="W61" s="352"/>
      <c r="X61" s="353"/>
      <c r="Y61" s="594"/>
      <c r="Z61" s="594"/>
      <c r="AA61" s="365"/>
      <c r="AB61" s="365"/>
      <c r="AC61" s="365"/>
      <c r="AD61" s="365"/>
      <c r="AE61" s="39"/>
      <c r="AF61" s="461"/>
      <c r="AG61" s="159"/>
      <c r="AH61" s="283"/>
      <c r="AI61" s="283"/>
      <c r="AJ61" s="24"/>
      <c r="AK61" s="41">
        <f>ROUND(L62*AI49,0)</f>
        <v>644</v>
      </c>
      <c r="AL61" s="418"/>
    </row>
    <row r="62" spans="1:38" ht="16.5" customHeight="1">
      <c r="A62" s="14">
        <v>38</v>
      </c>
      <c r="B62" s="15">
        <v>8243</v>
      </c>
      <c r="C62" s="95" t="s">
        <v>86</v>
      </c>
      <c r="D62" s="310"/>
      <c r="E62" s="311"/>
      <c r="F62" s="54"/>
      <c r="G62" s="25"/>
      <c r="H62" s="25"/>
      <c r="I62" s="25"/>
      <c r="J62" s="26"/>
      <c r="K62" s="44"/>
      <c r="L62" s="592">
        <f>$L$25</f>
        <v>920</v>
      </c>
      <c r="M62" s="592"/>
      <c r="N62" s="25" t="s">
        <v>1249</v>
      </c>
      <c r="O62" s="26"/>
      <c r="P62" s="364" t="s">
        <v>1334</v>
      </c>
      <c r="Q62" s="307"/>
      <c r="R62" s="307"/>
      <c r="S62" s="40"/>
      <c r="T62" s="40"/>
      <c r="U62" s="352"/>
      <c r="V62" s="352"/>
      <c r="W62" s="352"/>
      <c r="X62" s="355"/>
      <c r="Y62" s="383"/>
      <c r="Z62" s="383"/>
      <c r="AA62" s="365"/>
      <c r="AB62" s="365"/>
      <c r="AC62" s="365"/>
      <c r="AD62" s="355" t="s">
        <v>450</v>
      </c>
      <c r="AE62" s="574">
        <f>$AE$7</f>
        <v>0.97</v>
      </c>
      <c r="AF62" s="591"/>
      <c r="AG62" s="31"/>
      <c r="AH62" s="25"/>
      <c r="AI62" s="25"/>
      <c r="AJ62" s="26"/>
      <c r="AK62" s="41">
        <f>ROUND(ROUND(L62*AE62,0)*AI49,0)</f>
        <v>624</v>
      </c>
      <c r="AL62" s="443"/>
    </row>
    <row r="63" ht="16.5" customHeight="1"/>
    <row r="64" ht="16.5" customHeight="1"/>
    <row r="65" ht="17.25">
      <c r="B65" s="76" t="s">
        <v>1743</v>
      </c>
    </row>
    <row r="66" ht="13.5" customHeight="1">
      <c r="B66" s="76"/>
    </row>
    <row r="67" spans="1:38" ht="16.5" customHeight="1">
      <c r="A67" s="3" t="s">
        <v>345</v>
      </c>
      <c r="B67" s="411"/>
      <c r="C67" s="4" t="s">
        <v>346</v>
      </c>
      <c r="D67" s="438"/>
      <c r="E67" s="415"/>
      <c r="F67" s="415"/>
      <c r="G67" s="415"/>
      <c r="H67" s="415"/>
      <c r="I67" s="415"/>
      <c r="J67" s="415"/>
      <c r="K67" s="415"/>
      <c r="L67" s="415"/>
      <c r="M67" s="415"/>
      <c r="N67" s="415"/>
      <c r="O67" s="415"/>
      <c r="P67" s="415"/>
      <c r="Q67" s="5" t="s">
        <v>347</v>
      </c>
      <c r="R67" s="415"/>
      <c r="S67" s="415"/>
      <c r="T67" s="415"/>
      <c r="U67" s="415"/>
      <c r="V67" s="415"/>
      <c r="W67" s="415"/>
      <c r="X67" s="415"/>
      <c r="Y67" s="415"/>
      <c r="Z67" s="415"/>
      <c r="AA67" s="415"/>
      <c r="AB67" s="415"/>
      <c r="AC67" s="415"/>
      <c r="AD67" s="415"/>
      <c r="AE67" s="415"/>
      <c r="AF67" s="415"/>
      <c r="AG67" s="415"/>
      <c r="AH67" s="415"/>
      <c r="AI67" s="415"/>
      <c r="AJ67" s="416"/>
      <c r="AK67" s="78" t="s">
        <v>526</v>
      </c>
      <c r="AL67" s="78" t="s">
        <v>527</v>
      </c>
    </row>
    <row r="68" spans="1:38" ht="16.5" customHeight="1">
      <c r="A68" s="7" t="s">
        <v>348</v>
      </c>
      <c r="B68" s="8" t="s">
        <v>349</v>
      </c>
      <c r="C68" s="412"/>
      <c r="D68" s="413"/>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12"/>
      <c r="AK68" s="79" t="s">
        <v>1248</v>
      </c>
      <c r="AL68" s="79" t="s">
        <v>1249</v>
      </c>
    </row>
    <row r="69" spans="1:38" ht="16.5" customHeight="1">
      <c r="A69" s="94">
        <v>38</v>
      </c>
      <c r="B69" s="15">
        <v>9101</v>
      </c>
      <c r="C69" s="95" t="s">
        <v>87</v>
      </c>
      <c r="D69" s="521" t="s">
        <v>650</v>
      </c>
      <c r="E69" s="509"/>
      <c r="F69" s="510"/>
      <c r="G69" s="509" t="s">
        <v>651</v>
      </c>
      <c r="H69" s="515"/>
      <c r="I69" s="515"/>
      <c r="J69" s="516"/>
      <c r="K69" s="43" t="s">
        <v>652</v>
      </c>
      <c r="L69" s="21"/>
      <c r="M69" s="21"/>
      <c r="N69" s="21"/>
      <c r="O69" s="19"/>
      <c r="P69" s="306"/>
      <c r="Q69" s="307"/>
      <c r="R69" s="307"/>
      <c r="S69" s="40"/>
      <c r="T69" s="40"/>
      <c r="U69" s="352"/>
      <c r="V69" s="352"/>
      <c r="W69" s="352"/>
      <c r="X69" s="353"/>
      <c r="Y69" s="594"/>
      <c r="Z69" s="594"/>
      <c r="AA69" s="365"/>
      <c r="AB69" s="365"/>
      <c r="AC69" s="365"/>
      <c r="AD69" s="365"/>
      <c r="AE69" s="414"/>
      <c r="AF69" s="27"/>
      <c r="AG69" s="45"/>
      <c r="AH69" s="18"/>
      <c r="AI69" s="18"/>
      <c r="AJ69" s="46"/>
      <c r="AK69" s="41">
        <f>ROUND(L70*AI76,0)</f>
        <v>585</v>
      </c>
      <c r="AL69" s="29" t="s">
        <v>1343</v>
      </c>
    </row>
    <row r="70" spans="1:38" ht="16.5" customHeight="1">
      <c r="A70" s="94">
        <v>38</v>
      </c>
      <c r="B70" s="15">
        <v>9103</v>
      </c>
      <c r="C70" s="95" t="s">
        <v>88</v>
      </c>
      <c r="D70" s="522"/>
      <c r="E70" s="511"/>
      <c r="F70" s="512"/>
      <c r="G70" s="517"/>
      <c r="H70" s="517"/>
      <c r="I70" s="517"/>
      <c r="J70" s="518"/>
      <c r="K70" s="44"/>
      <c r="L70" s="592">
        <f>$L$7</f>
        <v>835</v>
      </c>
      <c r="M70" s="592"/>
      <c r="N70" s="25" t="s">
        <v>1249</v>
      </c>
      <c r="O70" s="26"/>
      <c r="P70" s="603" t="s">
        <v>1334</v>
      </c>
      <c r="Q70" s="604"/>
      <c r="R70" s="604"/>
      <c r="S70" s="604"/>
      <c r="T70" s="604"/>
      <c r="U70" s="604"/>
      <c r="V70" s="604"/>
      <c r="W70" s="604"/>
      <c r="X70" s="604"/>
      <c r="Y70" s="604"/>
      <c r="Z70" s="604"/>
      <c r="AA70" s="604"/>
      <c r="AB70" s="604"/>
      <c r="AC70" s="365"/>
      <c r="AD70" s="353" t="s">
        <v>450</v>
      </c>
      <c r="AE70" s="574">
        <f>$AE$7</f>
        <v>0.97</v>
      </c>
      <c r="AF70" s="591"/>
      <c r="AG70" s="600" t="s">
        <v>646</v>
      </c>
      <c r="AH70" s="601"/>
      <c r="AI70" s="601"/>
      <c r="AJ70" s="602"/>
      <c r="AK70" s="41">
        <f>ROUND(ROUND(L70*AE70,0)*AI76,0)</f>
        <v>567</v>
      </c>
      <c r="AL70" s="23"/>
    </row>
    <row r="71" spans="1:38" ht="16.5" customHeight="1">
      <c r="A71" s="94">
        <v>38</v>
      </c>
      <c r="B71" s="15">
        <v>9111</v>
      </c>
      <c r="C71" s="95" t="s">
        <v>89</v>
      </c>
      <c r="D71" s="522"/>
      <c r="E71" s="511"/>
      <c r="F71" s="512"/>
      <c r="G71" s="517"/>
      <c r="H71" s="517"/>
      <c r="I71" s="517"/>
      <c r="J71" s="518"/>
      <c r="K71" s="43" t="s">
        <v>653</v>
      </c>
      <c r="L71" s="131"/>
      <c r="M71" s="131"/>
      <c r="N71" s="21"/>
      <c r="O71" s="19"/>
      <c r="P71" s="306"/>
      <c r="Q71" s="307"/>
      <c r="R71" s="307"/>
      <c r="S71" s="40"/>
      <c r="T71" s="40"/>
      <c r="U71" s="352"/>
      <c r="V71" s="365"/>
      <c r="W71" s="365"/>
      <c r="X71" s="353"/>
      <c r="Y71" s="594"/>
      <c r="Z71" s="594"/>
      <c r="AA71" s="365"/>
      <c r="AB71" s="365"/>
      <c r="AC71" s="157"/>
      <c r="AD71" s="459"/>
      <c r="AE71" s="39"/>
      <c r="AF71" s="461"/>
      <c r="AG71" s="600"/>
      <c r="AH71" s="601"/>
      <c r="AI71" s="601"/>
      <c r="AJ71" s="602"/>
      <c r="AK71" s="41">
        <f>ROUND(L72*AI76,0)</f>
        <v>611</v>
      </c>
      <c r="AL71" s="418"/>
    </row>
    <row r="72" spans="1:38" ht="16.5" customHeight="1">
      <c r="A72" s="94">
        <v>38</v>
      </c>
      <c r="B72" s="15">
        <v>9113</v>
      </c>
      <c r="C72" s="95" t="s">
        <v>90</v>
      </c>
      <c r="D72" s="522"/>
      <c r="E72" s="511"/>
      <c r="F72" s="512"/>
      <c r="G72" s="517"/>
      <c r="H72" s="517"/>
      <c r="I72" s="517"/>
      <c r="J72" s="518"/>
      <c r="K72" s="44"/>
      <c r="L72" s="592">
        <f>$L$9</f>
        <v>873</v>
      </c>
      <c r="M72" s="592"/>
      <c r="N72" s="25" t="s">
        <v>1249</v>
      </c>
      <c r="O72" s="26"/>
      <c r="P72" s="603" t="s">
        <v>1334</v>
      </c>
      <c r="Q72" s="604"/>
      <c r="R72" s="604"/>
      <c r="S72" s="604"/>
      <c r="T72" s="604"/>
      <c r="U72" s="604"/>
      <c r="V72" s="604"/>
      <c r="W72" s="604"/>
      <c r="X72" s="604"/>
      <c r="Y72" s="604"/>
      <c r="Z72" s="604"/>
      <c r="AA72" s="604"/>
      <c r="AB72" s="604"/>
      <c r="AC72" s="365"/>
      <c r="AD72" s="353" t="s">
        <v>450</v>
      </c>
      <c r="AE72" s="574">
        <f>$AE$7</f>
        <v>0.97</v>
      </c>
      <c r="AF72" s="591"/>
      <c r="AG72" s="600"/>
      <c r="AH72" s="601"/>
      <c r="AI72" s="601"/>
      <c r="AJ72" s="602"/>
      <c r="AK72" s="41">
        <f>ROUND(ROUND(L72*AE72,0)*AI76,0)</f>
        <v>593</v>
      </c>
      <c r="AL72" s="418"/>
    </row>
    <row r="73" spans="1:38" ht="16.5" customHeight="1">
      <c r="A73" s="94">
        <v>38</v>
      </c>
      <c r="B73" s="15">
        <v>9121</v>
      </c>
      <c r="C73" s="95" t="s">
        <v>91</v>
      </c>
      <c r="D73" s="404"/>
      <c r="E73" s="308"/>
      <c r="F73" s="284"/>
      <c r="G73" s="283"/>
      <c r="H73" s="283"/>
      <c r="I73" s="283"/>
      <c r="J73" s="24"/>
      <c r="K73" s="43" t="s">
        <v>654</v>
      </c>
      <c r="L73" s="131"/>
      <c r="M73" s="131"/>
      <c r="N73" s="21"/>
      <c r="O73" s="19"/>
      <c r="P73" s="306"/>
      <c r="Q73" s="307"/>
      <c r="R73" s="307"/>
      <c r="S73" s="40"/>
      <c r="T73" s="40"/>
      <c r="U73" s="352"/>
      <c r="V73" s="365"/>
      <c r="W73" s="365"/>
      <c r="X73" s="353"/>
      <c r="Y73" s="594"/>
      <c r="Z73" s="594"/>
      <c r="AA73" s="365"/>
      <c r="AB73" s="365"/>
      <c r="AC73" s="365"/>
      <c r="AD73" s="365"/>
      <c r="AE73" s="39"/>
      <c r="AF73" s="461"/>
      <c r="AG73" s="600"/>
      <c r="AH73" s="601"/>
      <c r="AI73" s="601"/>
      <c r="AJ73" s="602"/>
      <c r="AK73" s="41">
        <f>ROUND(L74*AI76,0)</f>
        <v>629</v>
      </c>
      <c r="AL73" s="418"/>
    </row>
    <row r="74" spans="1:38" ht="16.5" customHeight="1">
      <c r="A74" s="94">
        <v>38</v>
      </c>
      <c r="B74" s="15">
        <v>9123</v>
      </c>
      <c r="C74" s="95" t="s">
        <v>96</v>
      </c>
      <c r="D74" s="404"/>
      <c r="E74" s="308"/>
      <c r="F74" s="284"/>
      <c r="G74" s="283"/>
      <c r="H74" s="283"/>
      <c r="I74" s="283"/>
      <c r="J74" s="24"/>
      <c r="K74" s="44"/>
      <c r="L74" s="592">
        <f>$L$11</f>
        <v>899</v>
      </c>
      <c r="M74" s="592"/>
      <c r="N74" s="25" t="s">
        <v>1249</v>
      </c>
      <c r="O74" s="26"/>
      <c r="P74" s="603" t="s">
        <v>1334</v>
      </c>
      <c r="Q74" s="604"/>
      <c r="R74" s="604"/>
      <c r="S74" s="604"/>
      <c r="T74" s="604"/>
      <c r="U74" s="604"/>
      <c r="V74" s="604"/>
      <c r="W74" s="604"/>
      <c r="X74" s="604"/>
      <c r="Y74" s="604"/>
      <c r="Z74" s="604"/>
      <c r="AA74" s="604"/>
      <c r="AB74" s="604"/>
      <c r="AC74" s="365"/>
      <c r="AD74" s="353" t="s">
        <v>450</v>
      </c>
      <c r="AE74" s="574">
        <f>$AE$7</f>
        <v>0.97</v>
      </c>
      <c r="AF74" s="591"/>
      <c r="AG74" s="600"/>
      <c r="AH74" s="601"/>
      <c r="AI74" s="601"/>
      <c r="AJ74" s="602"/>
      <c r="AK74" s="41">
        <f>ROUND(ROUND(L74*AE74,0)*AI76,0)</f>
        <v>610</v>
      </c>
      <c r="AL74" s="418"/>
    </row>
    <row r="75" spans="1:38" ht="16.5" customHeight="1">
      <c r="A75" s="94">
        <v>38</v>
      </c>
      <c r="B75" s="15">
        <v>9131</v>
      </c>
      <c r="C75" s="95" t="s">
        <v>97</v>
      </c>
      <c r="D75" s="404"/>
      <c r="E75" s="308"/>
      <c r="F75" s="284"/>
      <c r="G75" s="283"/>
      <c r="H75" s="283"/>
      <c r="I75" s="283"/>
      <c r="J75" s="24"/>
      <c r="K75" s="43" t="s">
        <v>655</v>
      </c>
      <c r="L75" s="131"/>
      <c r="M75" s="131"/>
      <c r="N75" s="21"/>
      <c r="O75" s="19"/>
      <c r="P75" s="306"/>
      <c r="Q75" s="307"/>
      <c r="R75" s="307"/>
      <c r="S75" s="40"/>
      <c r="T75" s="40"/>
      <c r="U75" s="352"/>
      <c r="V75" s="365"/>
      <c r="W75" s="365"/>
      <c r="X75" s="353"/>
      <c r="Y75" s="594"/>
      <c r="Z75" s="594"/>
      <c r="AA75" s="365"/>
      <c r="AB75" s="365"/>
      <c r="AC75" s="365"/>
      <c r="AD75" s="365"/>
      <c r="AE75" s="39"/>
      <c r="AF75" s="461"/>
      <c r="AG75" s="600"/>
      <c r="AH75" s="601"/>
      <c r="AI75" s="601"/>
      <c r="AJ75" s="602"/>
      <c r="AK75" s="41">
        <f>ROUND(L76*AI76,0)</f>
        <v>641</v>
      </c>
      <c r="AL75" s="418"/>
    </row>
    <row r="76" spans="1:38" ht="16.5" customHeight="1">
      <c r="A76" s="94">
        <v>38</v>
      </c>
      <c r="B76" s="15">
        <v>9133</v>
      </c>
      <c r="C76" s="95" t="s">
        <v>98</v>
      </c>
      <c r="D76" s="404"/>
      <c r="E76" s="308"/>
      <c r="F76" s="284"/>
      <c r="G76" s="283"/>
      <c r="H76" s="283"/>
      <c r="I76" s="283"/>
      <c r="J76" s="24"/>
      <c r="K76" s="44"/>
      <c r="L76" s="592">
        <f>$L$13</f>
        <v>916</v>
      </c>
      <c r="M76" s="592"/>
      <c r="N76" s="25" t="s">
        <v>1249</v>
      </c>
      <c r="O76" s="26"/>
      <c r="P76" s="603" t="s">
        <v>1334</v>
      </c>
      <c r="Q76" s="604"/>
      <c r="R76" s="604"/>
      <c r="S76" s="604"/>
      <c r="T76" s="604"/>
      <c r="U76" s="604"/>
      <c r="V76" s="604"/>
      <c r="W76" s="604"/>
      <c r="X76" s="604"/>
      <c r="Y76" s="604"/>
      <c r="Z76" s="604"/>
      <c r="AA76" s="604"/>
      <c r="AB76" s="604"/>
      <c r="AC76" s="365"/>
      <c r="AD76" s="353" t="s">
        <v>450</v>
      </c>
      <c r="AE76" s="574">
        <f>$AE$7</f>
        <v>0.97</v>
      </c>
      <c r="AF76" s="591"/>
      <c r="AG76" s="303"/>
      <c r="AH76" s="379" t="s">
        <v>450</v>
      </c>
      <c r="AI76" s="583">
        <v>0.7</v>
      </c>
      <c r="AJ76" s="584"/>
      <c r="AK76" s="41">
        <f>ROUND(ROUND(L76*AE76,0)*AI76,0)</f>
        <v>622</v>
      </c>
      <c r="AL76" s="418"/>
    </row>
    <row r="77" spans="1:38" ht="16.5" customHeight="1">
      <c r="A77" s="94">
        <v>38</v>
      </c>
      <c r="B77" s="15">
        <v>9141</v>
      </c>
      <c r="C77" s="95" t="s">
        <v>99</v>
      </c>
      <c r="D77" s="404"/>
      <c r="E77" s="308"/>
      <c r="F77" s="284"/>
      <c r="G77" s="283"/>
      <c r="H77" s="283"/>
      <c r="I77" s="283"/>
      <c r="J77" s="24"/>
      <c r="K77" s="43" t="s">
        <v>656</v>
      </c>
      <c r="L77" s="131"/>
      <c r="M77" s="131"/>
      <c r="N77" s="21"/>
      <c r="O77" s="19"/>
      <c r="P77" s="306"/>
      <c r="Q77" s="307"/>
      <c r="R77" s="307"/>
      <c r="S77" s="40"/>
      <c r="T77" s="40"/>
      <c r="U77" s="352"/>
      <c r="V77" s="365"/>
      <c r="W77" s="365"/>
      <c r="X77" s="353"/>
      <c r="Y77" s="594"/>
      <c r="Z77" s="594"/>
      <c r="AA77" s="365"/>
      <c r="AB77" s="365"/>
      <c r="AC77" s="365"/>
      <c r="AD77" s="365"/>
      <c r="AE77" s="39"/>
      <c r="AF77" s="461"/>
      <c r="AG77" s="419"/>
      <c r="AH77" s="405"/>
      <c r="AI77" s="405"/>
      <c r="AJ77" s="406"/>
      <c r="AK77" s="41">
        <f>ROUND(L78*AI76,0)</f>
        <v>654</v>
      </c>
      <c r="AL77" s="418"/>
    </row>
    <row r="78" spans="1:38" ht="16.5" customHeight="1">
      <c r="A78" s="14">
        <v>38</v>
      </c>
      <c r="B78" s="15">
        <v>9143</v>
      </c>
      <c r="C78" s="95" t="s">
        <v>100</v>
      </c>
      <c r="D78" s="404"/>
      <c r="E78" s="308"/>
      <c r="F78" s="284"/>
      <c r="G78" s="25"/>
      <c r="H78" s="25"/>
      <c r="I78" s="25"/>
      <c r="J78" s="26"/>
      <c r="K78" s="44"/>
      <c r="L78" s="592">
        <f>$L$15</f>
        <v>934</v>
      </c>
      <c r="M78" s="592"/>
      <c r="N78" s="25" t="s">
        <v>1249</v>
      </c>
      <c r="O78" s="26"/>
      <c r="P78" s="603" t="s">
        <v>1334</v>
      </c>
      <c r="Q78" s="604"/>
      <c r="R78" s="604"/>
      <c r="S78" s="604"/>
      <c r="T78" s="604"/>
      <c r="U78" s="604"/>
      <c r="V78" s="604"/>
      <c r="W78" s="604"/>
      <c r="X78" s="604"/>
      <c r="Y78" s="604"/>
      <c r="Z78" s="604"/>
      <c r="AA78" s="604"/>
      <c r="AB78" s="604"/>
      <c r="AC78" s="365"/>
      <c r="AD78" s="353" t="s">
        <v>450</v>
      </c>
      <c r="AE78" s="574">
        <f>$AE$7</f>
        <v>0.97</v>
      </c>
      <c r="AF78" s="591"/>
      <c r="AG78" s="303"/>
      <c r="AH78" s="405"/>
      <c r="AI78" s="405"/>
      <c r="AJ78" s="406"/>
      <c r="AK78" s="41">
        <f>ROUND(ROUND(L78*AE78,0)*AI76,0)</f>
        <v>634</v>
      </c>
      <c r="AL78" s="418"/>
    </row>
    <row r="79" spans="1:38" ht="16.5" customHeight="1">
      <c r="A79" s="94">
        <v>38</v>
      </c>
      <c r="B79" s="15">
        <v>9201</v>
      </c>
      <c r="C79" s="95" t="s">
        <v>101</v>
      </c>
      <c r="D79" s="522"/>
      <c r="E79" s="511"/>
      <c r="F79" s="512"/>
      <c r="G79" s="509" t="s">
        <v>657</v>
      </c>
      <c r="H79" s="515"/>
      <c r="I79" s="515"/>
      <c r="J79" s="516"/>
      <c r="K79" s="43" t="s">
        <v>652</v>
      </c>
      <c r="L79" s="21"/>
      <c r="M79" s="21"/>
      <c r="N79" s="21"/>
      <c r="O79" s="19"/>
      <c r="P79" s="306"/>
      <c r="Q79" s="307"/>
      <c r="R79" s="307"/>
      <c r="S79" s="40"/>
      <c r="T79" s="40"/>
      <c r="U79" s="352"/>
      <c r="V79" s="352"/>
      <c r="W79" s="352"/>
      <c r="X79" s="353"/>
      <c r="Y79" s="594"/>
      <c r="Z79" s="594"/>
      <c r="AA79" s="365"/>
      <c r="AB79" s="365"/>
      <c r="AC79" s="365"/>
      <c r="AD79" s="365"/>
      <c r="AE79" s="414"/>
      <c r="AF79" s="27"/>
      <c r="AG79" s="404"/>
      <c r="AH79" s="405"/>
      <c r="AI79" s="405"/>
      <c r="AJ79" s="406"/>
      <c r="AK79" s="41">
        <f>ROUND(L80*AI76,0)</f>
        <v>575</v>
      </c>
      <c r="AL79" s="23"/>
    </row>
    <row r="80" spans="1:38" ht="16.5" customHeight="1">
      <c r="A80" s="94">
        <v>38</v>
      </c>
      <c r="B80" s="15">
        <v>9203</v>
      </c>
      <c r="C80" s="95" t="s">
        <v>102</v>
      </c>
      <c r="D80" s="522"/>
      <c r="E80" s="511"/>
      <c r="F80" s="512"/>
      <c r="G80" s="517"/>
      <c r="H80" s="517"/>
      <c r="I80" s="517"/>
      <c r="J80" s="518"/>
      <c r="K80" s="44"/>
      <c r="L80" s="592">
        <f>$L$17</f>
        <v>822</v>
      </c>
      <c r="M80" s="592"/>
      <c r="N80" s="25" t="s">
        <v>1249</v>
      </c>
      <c r="O80" s="26"/>
      <c r="P80" s="603" t="s">
        <v>1334</v>
      </c>
      <c r="Q80" s="604"/>
      <c r="R80" s="604"/>
      <c r="S80" s="604"/>
      <c r="T80" s="604"/>
      <c r="U80" s="604"/>
      <c r="V80" s="604"/>
      <c r="W80" s="604"/>
      <c r="X80" s="604"/>
      <c r="Y80" s="604"/>
      <c r="Z80" s="604"/>
      <c r="AA80" s="604"/>
      <c r="AB80" s="604"/>
      <c r="AC80" s="365"/>
      <c r="AD80" s="353" t="s">
        <v>450</v>
      </c>
      <c r="AE80" s="574">
        <f>$AE$7</f>
        <v>0.97</v>
      </c>
      <c r="AF80" s="591"/>
      <c r="AG80" s="600"/>
      <c r="AH80" s="601"/>
      <c r="AI80" s="601"/>
      <c r="AJ80" s="602"/>
      <c r="AK80" s="41">
        <f>ROUND(ROUND(L80*AE80,0)*AI76,0)</f>
        <v>558</v>
      </c>
      <c r="AL80" s="23"/>
    </row>
    <row r="81" spans="1:38" ht="16.5" customHeight="1">
      <c r="A81" s="94">
        <v>38</v>
      </c>
      <c r="B81" s="15">
        <v>9211</v>
      </c>
      <c r="C81" s="95" t="s">
        <v>103</v>
      </c>
      <c r="D81" s="522"/>
      <c r="E81" s="511"/>
      <c r="F81" s="512"/>
      <c r="G81" s="517"/>
      <c r="H81" s="517"/>
      <c r="I81" s="517"/>
      <c r="J81" s="518"/>
      <c r="K81" s="43" t="s">
        <v>653</v>
      </c>
      <c r="L81" s="131"/>
      <c r="M81" s="131"/>
      <c r="N81" s="21"/>
      <c r="O81" s="19"/>
      <c r="P81" s="306"/>
      <c r="Q81" s="307"/>
      <c r="R81" s="307"/>
      <c r="S81" s="40"/>
      <c r="T81" s="40"/>
      <c r="U81" s="352"/>
      <c r="V81" s="365"/>
      <c r="W81" s="365"/>
      <c r="X81" s="353"/>
      <c r="Y81" s="594"/>
      <c r="Z81" s="594"/>
      <c r="AA81" s="365"/>
      <c r="AB81" s="365"/>
      <c r="AC81" s="157"/>
      <c r="AD81" s="459"/>
      <c r="AE81" s="39"/>
      <c r="AF81" s="461"/>
      <c r="AG81" s="600"/>
      <c r="AH81" s="601"/>
      <c r="AI81" s="601"/>
      <c r="AJ81" s="602"/>
      <c r="AK81" s="41">
        <f>ROUND(L82*AI76,0)</f>
        <v>602</v>
      </c>
      <c r="AL81" s="418"/>
    </row>
    <row r="82" spans="1:38" ht="16.5" customHeight="1">
      <c r="A82" s="94">
        <v>38</v>
      </c>
      <c r="B82" s="15">
        <v>9213</v>
      </c>
      <c r="C82" s="95" t="s">
        <v>104</v>
      </c>
      <c r="D82" s="522"/>
      <c r="E82" s="511"/>
      <c r="F82" s="512"/>
      <c r="G82" s="517"/>
      <c r="H82" s="517"/>
      <c r="I82" s="517"/>
      <c r="J82" s="518"/>
      <c r="K82" s="44"/>
      <c r="L82" s="592">
        <f>$L$19</f>
        <v>860</v>
      </c>
      <c r="M82" s="592"/>
      <c r="N82" s="25" t="s">
        <v>1249</v>
      </c>
      <c r="O82" s="26"/>
      <c r="P82" s="603" t="s">
        <v>1334</v>
      </c>
      <c r="Q82" s="604"/>
      <c r="R82" s="604"/>
      <c r="S82" s="604"/>
      <c r="T82" s="604"/>
      <c r="U82" s="604"/>
      <c r="V82" s="604"/>
      <c r="W82" s="604"/>
      <c r="X82" s="604"/>
      <c r="Y82" s="604"/>
      <c r="Z82" s="604"/>
      <c r="AA82" s="604"/>
      <c r="AB82" s="604"/>
      <c r="AC82" s="365"/>
      <c r="AD82" s="353" t="s">
        <v>450</v>
      </c>
      <c r="AE82" s="574">
        <f>$AE$7</f>
        <v>0.97</v>
      </c>
      <c r="AF82" s="591"/>
      <c r="AG82" s="600"/>
      <c r="AH82" s="601"/>
      <c r="AI82" s="601"/>
      <c r="AJ82" s="602"/>
      <c r="AK82" s="41">
        <f>ROUND(ROUND(L82*AE82,0)*AI76,0)</f>
        <v>584</v>
      </c>
      <c r="AL82" s="418"/>
    </row>
    <row r="83" spans="1:38" ht="16.5" customHeight="1">
      <c r="A83" s="94">
        <v>38</v>
      </c>
      <c r="B83" s="15">
        <v>9221</v>
      </c>
      <c r="C83" s="95" t="s">
        <v>1219</v>
      </c>
      <c r="D83" s="404"/>
      <c r="E83" s="308"/>
      <c r="F83" s="284"/>
      <c r="G83" s="283"/>
      <c r="H83" s="283"/>
      <c r="I83" s="283"/>
      <c r="J83" s="24"/>
      <c r="K83" s="43" t="s">
        <v>654</v>
      </c>
      <c r="L83" s="131"/>
      <c r="M83" s="131"/>
      <c r="N83" s="21"/>
      <c r="O83" s="19"/>
      <c r="P83" s="306"/>
      <c r="Q83" s="307"/>
      <c r="R83" s="307"/>
      <c r="S83" s="40"/>
      <c r="T83" s="40"/>
      <c r="U83" s="352"/>
      <c r="V83" s="365"/>
      <c r="W83" s="365"/>
      <c r="X83" s="353"/>
      <c r="Y83" s="594"/>
      <c r="Z83" s="594"/>
      <c r="AA83" s="365"/>
      <c r="AB83" s="365"/>
      <c r="AC83" s="365"/>
      <c r="AD83" s="365"/>
      <c r="AE83" s="39"/>
      <c r="AF83" s="461"/>
      <c r="AG83" s="600"/>
      <c r="AH83" s="601"/>
      <c r="AI83" s="601"/>
      <c r="AJ83" s="602"/>
      <c r="AK83" s="41">
        <f>ROUND(L84*AI76,0)</f>
        <v>620</v>
      </c>
      <c r="AL83" s="418"/>
    </row>
    <row r="84" spans="1:38" ht="16.5" customHeight="1">
      <c r="A84" s="94">
        <v>38</v>
      </c>
      <c r="B84" s="15">
        <v>9223</v>
      </c>
      <c r="C84" s="95" t="s">
        <v>1393</v>
      </c>
      <c r="D84" s="404"/>
      <c r="E84" s="308"/>
      <c r="F84" s="284"/>
      <c r="G84" s="283"/>
      <c r="H84" s="283"/>
      <c r="I84" s="283"/>
      <c r="J84" s="24"/>
      <c r="K84" s="44"/>
      <c r="L84" s="592">
        <f>$L$21</f>
        <v>886</v>
      </c>
      <c r="M84" s="592"/>
      <c r="N84" s="25" t="s">
        <v>1249</v>
      </c>
      <c r="O84" s="26"/>
      <c r="P84" s="603" t="s">
        <v>1334</v>
      </c>
      <c r="Q84" s="604"/>
      <c r="R84" s="604"/>
      <c r="S84" s="604"/>
      <c r="T84" s="604"/>
      <c r="U84" s="604"/>
      <c r="V84" s="604"/>
      <c r="W84" s="604"/>
      <c r="X84" s="604"/>
      <c r="Y84" s="604"/>
      <c r="Z84" s="604"/>
      <c r="AA84" s="604"/>
      <c r="AB84" s="604"/>
      <c r="AC84" s="365"/>
      <c r="AD84" s="353" t="s">
        <v>450</v>
      </c>
      <c r="AE84" s="574">
        <f>$AE$7</f>
        <v>0.97</v>
      </c>
      <c r="AF84" s="591"/>
      <c r="AG84" s="600"/>
      <c r="AH84" s="601"/>
      <c r="AI84" s="601"/>
      <c r="AJ84" s="602"/>
      <c r="AK84" s="41">
        <f>ROUND(ROUND(L84*AE84,0)*AI76,0)</f>
        <v>601</v>
      </c>
      <c r="AL84" s="418"/>
    </row>
    <row r="85" spans="1:38" ht="16.5" customHeight="1">
      <c r="A85" s="94">
        <v>38</v>
      </c>
      <c r="B85" s="15">
        <v>9231</v>
      </c>
      <c r="C85" s="95" t="s">
        <v>1394</v>
      </c>
      <c r="D85" s="404"/>
      <c r="E85" s="308"/>
      <c r="F85" s="284"/>
      <c r="G85" s="283"/>
      <c r="H85" s="283"/>
      <c r="I85" s="283"/>
      <c r="J85" s="24"/>
      <c r="K85" s="43" t="s">
        <v>655</v>
      </c>
      <c r="L85" s="131"/>
      <c r="M85" s="131"/>
      <c r="N85" s="21"/>
      <c r="O85" s="19"/>
      <c r="P85" s="306"/>
      <c r="Q85" s="307"/>
      <c r="R85" s="307"/>
      <c r="S85" s="40"/>
      <c r="T85" s="40"/>
      <c r="U85" s="352"/>
      <c r="V85" s="365"/>
      <c r="W85" s="365"/>
      <c r="X85" s="353"/>
      <c r="Y85" s="594"/>
      <c r="Z85" s="594"/>
      <c r="AA85" s="365"/>
      <c r="AB85" s="365"/>
      <c r="AC85" s="365"/>
      <c r="AD85" s="365"/>
      <c r="AE85" s="39"/>
      <c r="AF85" s="461"/>
      <c r="AG85" s="600"/>
      <c r="AH85" s="601"/>
      <c r="AI85" s="601"/>
      <c r="AJ85" s="602"/>
      <c r="AK85" s="41">
        <f>ROUND(L86*AI76,0)</f>
        <v>632</v>
      </c>
      <c r="AL85" s="418"/>
    </row>
    <row r="86" spans="1:38" ht="16.5" customHeight="1">
      <c r="A86" s="94">
        <v>38</v>
      </c>
      <c r="B86" s="15">
        <v>9233</v>
      </c>
      <c r="C86" s="95" t="s">
        <v>1395</v>
      </c>
      <c r="D86" s="404"/>
      <c r="E86" s="308"/>
      <c r="F86" s="284"/>
      <c r="G86" s="283"/>
      <c r="H86" s="283"/>
      <c r="I86" s="283"/>
      <c r="J86" s="24"/>
      <c r="K86" s="44"/>
      <c r="L86" s="592">
        <f>$L$23</f>
        <v>903</v>
      </c>
      <c r="M86" s="592"/>
      <c r="N86" s="25" t="s">
        <v>1249</v>
      </c>
      <c r="O86" s="26"/>
      <c r="P86" s="603" t="s">
        <v>1334</v>
      </c>
      <c r="Q86" s="604"/>
      <c r="R86" s="604"/>
      <c r="S86" s="604"/>
      <c r="T86" s="604"/>
      <c r="U86" s="604"/>
      <c r="V86" s="604"/>
      <c r="W86" s="604"/>
      <c r="X86" s="604"/>
      <c r="Y86" s="604"/>
      <c r="Z86" s="604"/>
      <c r="AA86" s="604"/>
      <c r="AB86" s="604"/>
      <c r="AC86" s="365"/>
      <c r="AD86" s="353" t="s">
        <v>450</v>
      </c>
      <c r="AE86" s="574">
        <f>$AE$7</f>
        <v>0.97</v>
      </c>
      <c r="AF86" s="591"/>
      <c r="AG86" s="303"/>
      <c r="AH86" s="379"/>
      <c r="AI86" s="583"/>
      <c r="AJ86" s="584"/>
      <c r="AK86" s="41">
        <f>ROUND(ROUND(L86*AE86,0)*AI76,0)</f>
        <v>613</v>
      </c>
      <c r="AL86" s="418"/>
    </row>
    <row r="87" spans="1:38" ht="16.5" customHeight="1">
      <c r="A87" s="94">
        <v>38</v>
      </c>
      <c r="B87" s="15">
        <v>9241</v>
      </c>
      <c r="C87" s="95" t="s">
        <v>1396</v>
      </c>
      <c r="D87" s="404"/>
      <c r="E87" s="308"/>
      <c r="F87" s="284"/>
      <c r="G87" s="283"/>
      <c r="H87" s="283"/>
      <c r="I87" s="283"/>
      <c r="J87" s="24"/>
      <c r="K87" s="43" t="s">
        <v>656</v>
      </c>
      <c r="L87" s="131"/>
      <c r="M87" s="131"/>
      <c r="N87" s="21"/>
      <c r="O87" s="19"/>
      <c r="P87" s="306"/>
      <c r="Q87" s="307"/>
      <c r="R87" s="307"/>
      <c r="S87" s="40"/>
      <c r="T87" s="40"/>
      <c r="U87" s="352"/>
      <c r="V87" s="365"/>
      <c r="W87" s="365"/>
      <c r="X87" s="353"/>
      <c r="Y87" s="594"/>
      <c r="Z87" s="594"/>
      <c r="AA87" s="365"/>
      <c r="AB87" s="365"/>
      <c r="AC87" s="365"/>
      <c r="AD87" s="365"/>
      <c r="AE87" s="39"/>
      <c r="AF87" s="461"/>
      <c r="AG87" s="419"/>
      <c r="AH87" s="405"/>
      <c r="AI87" s="405"/>
      <c r="AJ87" s="406"/>
      <c r="AK87" s="41">
        <f>ROUND(L88*AI76,0)</f>
        <v>644</v>
      </c>
      <c r="AL87" s="418"/>
    </row>
    <row r="88" spans="1:38" ht="16.5" customHeight="1">
      <c r="A88" s="14">
        <v>38</v>
      </c>
      <c r="B88" s="15">
        <v>9243</v>
      </c>
      <c r="C88" s="95" t="s">
        <v>1397</v>
      </c>
      <c r="D88" s="310"/>
      <c r="E88" s="311"/>
      <c r="F88" s="54"/>
      <c r="G88" s="25"/>
      <c r="H88" s="25"/>
      <c r="I88" s="25"/>
      <c r="J88" s="26"/>
      <c r="K88" s="44"/>
      <c r="L88" s="592">
        <f>$L$25</f>
        <v>920</v>
      </c>
      <c r="M88" s="592"/>
      <c r="N88" s="25" t="s">
        <v>1249</v>
      </c>
      <c r="O88" s="26"/>
      <c r="P88" s="603" t="s">
        <v>1334</v>
      </c>
      <c r="Q88" s="604"/>
      <c r="R88" s="604"/>
      <c r="S88" s="604"/>
      <c r="T88" s="604"/>
      <c r="U88" s="604"/>
      <c r="V88" s="604"/>
      <c r="W88" s="604"/>
      <c r="X88" s="604"/>
      <c r="Y88" s="604"/>
      <c r="Z88" s="604"/>
      <c r="AA88" s="604"/>
      <c r="AB88" s="604"/>
      <c r="AC88" s="365"/>
      <c r="AD88" s="353" t="s">
        <v>450</v>
      </c>
      <c r="AE88" s="574">
        <f>$AE$7</f>
        <v>0.97</v>
      </c>
      <c r="AF88" s="591"/>
      <c r="AG88" s="31"/>
      <c r="AH88" s="36"/>
      <c r="AI88" s="36"/>
      <c r="AJ88" s="104"/>
      <c r="AK88" s="41">
        <f>ROUND(ROUND(L88*AE88,0)*AI76,0)</f>
        <v>624</v>
      </c>
      <c r="AL88" s="443"/>
    </row>
  </sheetData>
  <sheetProtection/>
  <mergeCells count="120">
    <mergeCell ref="AI86:AJ86"/>
    <mergeCell ref="Y87:Z87"/>
    <mergeCell ref="L80:M80"/>
    <mergeCell ref="P80:AB80"/>
    <mergeCell ref="AE80:AF80"/>
    <mergeCell ref="AG80:AJ85"/>
    <mergeCell ref="D6:F9"/>
    <mergeCell ref="G6:J9"/>
    <mergeCell ref="D16:F19"/>
    <mergeCell ref="G16:J19"/>
    <mergeCell ref="D69:F72"/>
    <mergeCell ref="G69:J72"/>
    <mergeCell ref="D43:F46"/>
    <mergeCell ref="G43:J46"/>
    <mergeCell ref="D53:F56"/>
    <mergeCell ref="G53:J56"/>
    <mergeCell ref="D79:F82"/>
    <mergeCell ref="G79:J82"/>
    <mergeCell ref="L84:M84"/>
    <mergeCell ref="AE82:AF82"/>
    <mergeCell ref="Y83:Z83"/>
    <mergeCell ref="AE78:AF78"/>
    <mergeCell ref="AG54:AJ58"/>
    <mergeCell ref="Y55:Z55"/>
    <mergeCell ref="L58:M58"/>
    <mergeCell ref="Y77:Z77"/>
    <mergeCell ref="L88:M88"/>
    <mergeCell ref="P88:AB88"/>
    <mergeCell ref="AE88:AF88"/>
    <mergeCell ref="P84:AB84"/>
    <mergeCell ref="AE84:AF84"/>
    <mergeCell ref="Y85:Z85"/>
    <mergeCell ref="L86:M86"/>
    <mergeCell ref="P86:AB86"/>
    <mergeCell ref="AE86:AF86"/>
    <mergeCell ref="Y81:Z81"/>
    <mergeCell ref="L82:M82"/>
    <mergeCell ref="P82:AB82"/>
    <mergeCell ref="Y79:Z79"/>
    <mergeCell ref="L78:M78"/>
    <mergeCell ref="P78:AB78"/>
    <mergeCell ref="P76:AB76"/>
    <mergeCell ref="Y75:Z75"/>
    <mergeCell ref="AE60:AF60"/>
    <mergeCell ref="Y61:Z61"/>
    <mergeCell ref="Y53:Z53"/>
    <mergeCell ref="AD31:AE31"/>
    <mergeCell ref="AI59:AJ59"/>
    <mergeCell ref="Y59:Z59"/>
    <mergeCell ref="AI76:AJ76"/>
    <mergeCell ref="L74:M74"/>
    <mergeCell ref="P74:AB74"/>
    <mergeCell ref="AE74:AF74"/>
    <mergeCell ref="L76:M76"/>
    <mergeCell ref="L62:M62"/>
    <mergeCell ref="L70:M70"/>
    <mergeCell ref="P70:AB70"/>
    <mergeCell ref="AE70:AF70"/>
    <mergeCell ref="AG70:AJ75"/>
    <mergeCell ref="Y73:Z73"/>
    <mergeCell ref="Y69:Z69"/>
    <mergeCell ref="Y71:Z71"/>
    <mergeCell ref="AE76:AF76"/>
    <mergeCell ref="P72:AB72"/>
    <mergeCell ref="AE72:AF72"/>
    <mergeCell ref="L56:M56"/>
    <mergeCell ref="AE56:AF56"/>
    <mergeCell ref="Y57:Z57"/>
    <mergeCell ref="L72:M72"/>
    <mergeCell ref="L54:M54"/>
    <mergeCell ref="AE23:AF23"/>
    <mergeCell ref="L25:M25"/>
    <mergeCell ref="AE25:AF25"/>
    <mergeCell ref="AE62:AF62"/>
    <mergeCell ref="AD32:AE32"/>
    <mergeCell ref="AD33:AE33"/>
    <mergeCell ref="AI49:AJ49"/>
    <mergeCell ref="AE44:AF44"/>
    <mergeCell ref="AE46:AF46"/>
    <mergeCell ref="AE48:AF48"/>
    <mergeCell ref="AG44:AJ48"/>
    <mergeCell ref="L60:M60"/>
    <mergeCell ref="L52:M52"/>
    <mergeCell ref="AE54:AF54"/>
    <mergeCell ref="L50:M50"/>
    <mergeCell ref="Y51:Z51"/>
    <mergeCell ref="Y49:Z49"/>
    <mergeCell ref="AE50:AF50"/>
    <mergeCell ref="AE52:AF52"/>
    <mergeCell ref="AD26:AE26"/>
    <mergeCell ref="AD29:AE29"/>
    <mergeCell ref="AD28:AE28"/>
    <mergeCell ref="AE58:AF58"/>
    <mergeCell ref="AE7:AF7"/>
    <mergeCell ref="AE9:AF9"/>
    <mergeCell ref="AE11:AF11"/>
    <mergeCell ref="AE13:AF13"/>
    <mergeCell ref="L7:M7"/>
    <mergeCell ref="L9:M9"/>
    <mergeCell ref="L11:M11"/>
    <mergeCell ref="L13:M13"/>
    <mergeCell ref="L15:M15"/>
    <mergeCell ref="AE15:AF15"/>
    <mergeCell ref="AE17:AF17"/>
    <mergeCell ref="AE19:AF19"/>
    <mergeCell ref="AE21:AF21"/>
    <mergeCell ref="AD27:AE27"/>
    <mergeCell ref="L44:M44"/>
    <mergeCell ref="L46:M46"/>
    <mergeCell ref="L48:M48"/>
    <mergeCell ref="L19:M19"/>
    <mergeCell ref="L21:M21"/>
    <mergeCell ref="L17:M17"/>
    <mergeCell ref="L23:M23"/>
    <mergeCell ref="Y43:Z43"/>
    <mergeCell ref="Y45:Z45"/>
    <mergeCell ref="Y47:Z47"/>
    <mergeCell ref="AD30:AE30"/>
    <mergeCell ref="AF35:AG35"/>
    <mergeCell ref="AF36:AG36"/>
  </mergeCells>
  <printOptions horizontalCentered="1"/>
  <pageMargins left="0.3937007874015748" right="0.3937007874015748" top="0.7874015748031497" bottom="0.5905511811023623" header="0.5118110236220472" footer="0.31496062992125984"/>
  <pageSetup firstPageNumber="16" useFirstPageNumber="1" horizontalDpi="600" verticalDpi="600" orientation="portrait" paperSize="9" scale="63" r:id="rId1"/>
  <headerFooter alignWithMargins="0">
    <oddHeader>&amp;R&amp;9認知症対応型共同生活介護</oddHeader>
    <oddFooter>&amp;C&amp;14&amp;P</oddFooter>
  </headerFooter>
  <rowBreaks count="1" manualBreakCount="1">
    <brk id="37" max="255" man="1"/>
  </rowBreaks>
  <ignoredErrors>
    <ignoredError sqref="AK31:AK33 AK7:AK15 AK26 AK28:AK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伊原 正浩(ihara-masahiro)</dc:creator>
  <cp:keywords/>
  <dc:description/>
  <cp:lastModifiedBy>E29453</cp:lastModifiedBy>
  <cp:lastPrinted>2014-03-12T09:40:10Z</cp:lastPrinted>
  <dcterms:created xsi:type="dcterms:W3CDTF">2005-11-14T08:44:26Z</dcterms:created>
  <dcterms:modified xsi:type="dcterms:W3CDTF">2014-03-20T05:39:48Z</dcterms:modified>
  <cp:category/>
  <cp:version/>
  <cp:contentType/>
  <cp:contentStatus/>
</cp:coreProperties>
</file>