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64"/>
  <workbookPr filterPrivacy="1" codeName="ThisWorkbook" defaultThemeVersion="166925"/>
  <xr:revisionPtr revIDLastSave="0" documentId="13_ncr:1_{F1B533B0-77F8-433D-9FD9-5D1DA3EEC650}" xr6:coauthVersionLast="36" xr6:coauthVersionMax="47" xr10:uidLastSave="{00000000-0000-0000-0000-000000000000}"/>
  <workbookProtection workbookPassword="CC0A" lockStructure="1"/>
  <bookViews>
    <workbookView xWindow="0" yWindow="0" windowWidth="20490" windowHeight="7605" tabRatio="889" xr2:uid="{FC9A909A-DC6D-40AD-B38C-FEAD7B36A0A5}"/>
  </bookViews>
  <sheets>
    <sheet name="経営改善計画書（法人全体）" sheetId="1" r:id="rId1"/>
    <sheet name="経営改善計画" sheetId="17" r:id="rId2"/>
    <sheet name="作業シート" sheetId="18" state="hidden" r:id="rId3"/>
    <sheet name="施設種類" sheetId="13" state="hidden" r:id="rId4"/>
  </sheets>
  <externalReferences>
    <externalReference r:id="rId5"/>
    <externalReference r:id="rId6"/>
    <externalReference r:id="rId7"/>
  </externalReferences>
  <definedNames>
    <definedName name="_Key1" localSheetId="2">#REF!</definedName>
    <definedName name="_Sort" localSheetId="2">#REF!</definedName>
    <definedName name="aaaaaaaaaaaaaaaaaaaaa" localSheetId="2">#REF!</definedName>
    <definedName name="ｃｃｃｃｃｃｃｃｃｃｃｃｃｃ" localSheetId="2">#REF!</definedName>
    <definedName name="ｄｄｄｄｄ" localSheetId="2">#REF!</definedName>
    <definedName name="ｆｈじぇｔ" localSheetId="2">#REF!</definedName>
    <definedName name="ｆはｄ" localSheetId="2">#REF!</definedName>
    <definedName name="ｇｆｄ" localSheetId="2">#REF!</definedName>
    <definedName name="ｈｇｄ" localSheetId="2">#REF!</definedName>
    <definedName name="ｈｊｈｊｈｊｈｊｈ" localSheetId="2">#REF!</definedName>
    <definedName name="ｊ" localSheetId="2">#REF!</definedName>
    <definedName name="ｋｊｈｇ" localSheetId="2">#REF!</definedName>
    <definedName name="ｋｊｈｇｆｄｓｘ" localSheetId="2">#REF!</definedName>
    <definedName name="ｋｊだ" localSheetId="2">#REF!</definedName>
    <definedName name="kkakaa" localSheetId="2">#REF!</definedName>
    <definedName name="ｋｋっか" localSheetId="2">#REF!</definedName>
    <definedName name="ｌｋｋｊｇｓ" localSheetId="2">#REF!</definedName>
    <definedName name="ｍｂｖ" localSheetId="2">#REF!</definedName>
    <definedName name="ｍｈて" localSheetId="2">[1]財務状況!#REF!</definedName>
    <definedName name="ｐｐｐｐｐｐｐｐｐｐｐｐｐｐｐｐｐｐ" localSheetId="2">#REF!</definedName>
    <definedName name="_xlnm.Print_Area" localSheetId="1">経営改善計画!$A$1:$AL$62</definedName>
    <definedName name="_xlnm.Print_Area" localSheetId="0">'経営改善計画書（法人全体）'!$A$1:$AK$40</definedName>
    <definedName name="ｑｑｑｑｑｑｑｑｑｑｑｑｑｑｑ" localSheetId="2">#REF!</definedName>
    <definedName name="ｒｒｒｒｒｒｒｒｒｒｒｒｒｒｒ" localSheetId="2">#REF!</definedName>
    <definedName name="ｔｇｂｙｈ" localSheetId="2">#REF!</definedName>
    <definedName name="ｔｔｔｔｔｔｔｔｔｔｔｔｔｔｔｔｔ" localSheetId="2">#REF!</definedName>
    <definedName name="ｖｂんｍ" localSheetId="2">#REF!</definedName>
    <definedName name="W" localSheetId="2">#REF!</definedName>
    <definedName name="ｗｓｄｆｒ" localSheetId="2">#REF!</definedName>
    <definedName name="ｗｗｗｗｗｗｗｗｗｗｗｗｗｗ" localSheetId="2">#REF!</definedName>
    <definedName name="ｗせｄｒｆ" localSheetId="2">#REF!</definedName>
    <definedName name="ｙｊか" localSheetId="2">#REF!</definedName>
    <definedName name="ｙｔｒ" localSheetId="2">#REF!</definedName>
    <definedName name="ｚｘｃ" localSheetId="2">#REF!</definedName>
    <definedName name="ｚｘｃｖ" localSheetId="2">#REF!</definedName>
    <definedName name="あ" localSheetId="2">#REF!</definedName>
    <definedName name="あｓｄ" localSheetId="2">#REF!</definedName>
    <definedName name="あｓｆ" localSheetId="2">#REF!</definedName>
    <definedName name="ああ" localSheetId="2">[2]財務状況!#REF!</definedName>
    <definedName name="ああああああああああああ" localSheetId="2">[1]財務状況!#REF!</definedName>
    <definedName name="い" localSheetId="2">#REF!</definedName>
    <definedName name="うｈｔｆｘ" localSheetId="2">#REF!</definedName>
    <definedName name="うｊｍき" localSheetId="2">#REF!</definedName>
    <definedName name="うｙｔ" localSheetId="2">#REF!</definedName>
    <definedName name="ううううううううううううううう" localSheetId="2">[2]財務状況!#REF!</definedName>
    <definedName name="えｗｒｙ" localSheetId="2">[1]財務状況!#REF!</definedName>
    <definedName name="えｙｗｗｗｗｗｗｗｗｗｗｗｗｗｗ" localSheetId="2">#REF!</definedName>
    <definedName name="ええええええええええええええええ" localSheetId="2">#REF!</definedName>
    <definedName name="おいう" localSheetId="2">#REF!</definedName>
    <definedName name="おおおおお" localSheetId="2">#REF!</definedName>
    <definedName name="くぇ" localSheetId="2">#REF!</definedName>
    <definedName name="くぇｒｋ" localSheetId="2">#REF!</definedName>
    <definedName name="くぇｒｔ" localSheetId="2">#REF!</definedName>
    <definedName name="げんかしょうきゃく" localSheetId="2">#REF!</definedName>
    <definedName name="さささｓ" localSheetId="2">#REF!</definedName>
    <definedName name="しゅうし" localSheetId="2">#REF!</definedName>
    <definedName name="っぷい" localSheetId="2">#REF!</definedName>
    <definedName name="ぽい" localSheetId="2">#REF!</definedName>
    <definedName name="葵" localSheetId="2">#REF!</definedName>
    <definedName name="高齢者福祉">施設種類!$A$2:$A$26</definedName>
    <definedName name="児童福祉及び母子・父子福祉">施設種類!$B$2:$B$19</definedName>
    <definedName name="借入金" localSheetId="2">#REF!</definedName>
    <definedName name="借入償還。" localSheetId="2">#REF!</definedName>
    <definedName name="収支" localSheetId="2">#REF!</definedName>
    <definedName name="償還２" localSheetId="2">#REF!</definedName>
    <definedName name="償還計画表" localSheetId="2">[3]財務状況!#REF!</definedName>
    <definedName name="償還計画表１" localSheetId="2">#REF!</definedName>
    <definedName name="障害者福祉">施設種類!$C$2:$C$16</definedName>
    <definedName name="人件費算出" localSheetId="2">#REF!</definedName>
    <definedName name="人件費積算" localSheetId="2">#REF!</definedName>
    <definedName name="生活保護等">施設種類!$D$2:$D$6</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C61" i="17" l="1"/>
  <c r="AO44" i="17" l="1"/>
  <c r="AO59" i="17"/>
  <c r="AA59" i="17" s="1"/>
  <c r="N34" i="1"/>
  <c r="V34" i="1" l="1"/>
  <c r="AO54" i="17" l="1"/>
  <c r="AO49" i="17"/>
  <c r="AO42" i="17"/>
  <c r="AO35" i="17"/>
  <c r="AA35" i="17" s="1"/>
  <c r="AO30" i="17" l="1"/>
  <c r="AO33" i="17"/>
  <c r="AO24" i="17"/>
  <c r="AO20" i="17"/>
  <c r="AO16" i="17"/>
  <c r="AO12" i="17"/>
  <c r="AO8" i="17"/>
  <c r="X6" i="18"/>
  <c r="Y6" i="18"/>
  <c r="X7" i="18"/>
  <c r="Y7" i="18"/>
  <c r="Y2" i="18"/>
  <c r="Y3" i="18"/>
  <c r="AO28" i="17" l="1"/>
  <c r="Y20" i="18" l="1"/>
  <c r="Y16" i="18"/>
  <c r="Y12" i="18"/>
  <c r="Y8" i="18"/>
  <c r="AB7" i="18" s="1"/>
  <c r="Y4" i="18"/>
  <c r="AB3" i="18" s="1"/>
  <c r="Y19" i="18"/>
  <c r="Y15" i="18"/>
  <c r="Y11" i="18"/>
  <c r="X20" i="18"/>
  <c r="X19" i="18"/>
  <c r="Y18" i="18"/>
  <c r="X18" i="18"/>
  <c r="X16" i="18"/>
  <c r="X15" i="18"/>
  <c r="Y14" i="18"/>
  <c r="X14" i="18"/>
  <c r="X12" i="18"/>
  <c r="X11" i="18"/>
  <c r="Y10" i="18"/>
  <c r="X10" i="18"/>
  <c r="X8" i="18"/>
  <c r="AA7" i="18" s="1"/>
  <c r="W18" i="18"/>
  <c r="W14" i="18"/>
  <c r="W10" i="18"/>
  <c r="W6" i="18"/>
  <c r="X4" i="18"/>
  <c r="X3" i="18"/>
  <c r="X2" i="18"/>
  <c r="W2" i="18"/>
  <c r="N18" i="18"/>
  <c r="N14" i="18"/>
  <c r="N10" i="18"/>
  <c r="N6" i="18"/>
  <c r="N2" i="18"/>
  <c r="AA11" i="18" l="1"/>
  <c r="AB11" i="18"/>
  <c r="AB19" i="18"/>
  <c r="AB15" i="18"/>
  <c r="AB14" i="18"/>
  <c r="AB10" i="18"/>
  <c r="AA10" i="18"/>
  <c r="S13" i="18"/>
  <c r="AE19" i="17" s="1"/>
  <c r="Q11" i="18"/>
  <c r="AA17" i="17" s="1"/>
  <c r="U10" i="18"/>
  <c r="AJ16" i="17" s="1"/>
  <c r="U11" i="18"/>
  <c r="AJ17" i="17" s="1"/>
  <c r="Q10" i="18"/>
  <c r="AA16" i="17" s="1"/>
  <c r="S10" i="18"/>
  <c r="AE16" i="17" s="1"/>
  <c r="R13" i="18"/>
  <c r="AB19" i="17" s="1"/>
  <c r="S11" i="18"/>
  <c r="AE17" i="17" s="1"/>
  <c r="AA19" i="18"/>
  <c r="AA15" i="18"/>
  <c r="AA14" i="18"/>
  <c r="AB2" i="18"/>
  <c r="AB18" i="18"/>
  <c r="AA18" i="18"/>
  <c r="Q19" i="18"/>
  <c r="AA25" i="17" s="1"/>
  <c r="U18" i="18"/>
  <c r="AJ24" i="17" s="1"/>
  <c r="Q18" i="18"/>
  <c r="AA24" i="17" s="1"/>
  <c r="S18" i="18"/>
  <c r="AE24" i="17" s="1"/>
  <c r="U19" i="18"/>
  <c r="AJ25" i="17" s="1"/>
  <c r="S19" i="18"/>
  <c r="AE25" i="17" s="1"/>
  <c r="S16" i="18"/>
  <c r="AE22" i="17" s="1"/>
  <c r="R17" i="18"/>
  <c r="AB23" i="17" s="1"/>
  <c r="Q14" i="18"/>
  <c r="AA20" i="17" s="1"/>
  <c r="S14" i="18"/>
  <c r="AE20" i="17" s="1"/>
  <c r="U15" i="18"/>
  <c r="AJ21" i="17" s="1"/>
  <c r="Q15" i="18"/>
  <c r="AA21" i="17" s="1"/>
  <c r="S15" i="18"/>
  <c r="AE21" i="17" s="1"/>
  <c r="U14" i="18"/>
  <c r="AJ20" i="17" s="1"/>
  <c r="AA6" i="18"/>
  <c r="R9" i="18" s="1"/>
  <c r="AB15" i="17" s="1"/>
  <c r="AB6" i="18"/>
  <c r="S7" i="18"/>
  <c r="AE13" i="17" s="1"/>
  <c r="Q6" i="18"/>
  <c r="AA12" i="17" s="1"/>
  <c r="U6" i="18"/>
  <c r="AJ12" i="17" s="1"/>
  <c r="S6" i="18"/>
  <c r="AE12" i="17" s="1"/>
  <c r="U7" i="18"/>
  <c r="Q7" i="18"/>
  <c r="AA13" i="17" s="1"/>
  <c r="Q5" i="18"/>
  <c r="AA11" i="17" s="1"/>
  <c r="S2" i="18"/>
  <c r="AE8" i="17" s="1"/>
  <c r="U3" i="18"/>
  <c r="AJ9" i="17" s="1"/>
  <c r="Q3" i="18"/>
  <c r="AA9" i="17" s="1"/>
  <c r="U2" i="18"/>
  <c r="AJ8" i="17" s="1"/>
  <c r="Q2" i="18"/>
  <c r="AA8" i="17" s="1"/>
  <c r="S3" i="18"/>
  <c r="AE9" i="17" s="1"/>
  <c r="AA3" i="18"/>
  <c r="AA2" i="18"/>
  <c r="R5" i="18" s="1"/>
  <c r="AB11" i="17" s="1"/>
  <c r="U8" i="18"/>
  <c r="AJ14" i="17" s="1"/>
  <c r="R21" i="18"/>
  <c r="AB27" i="17" s="1"/>
  <c r="T13" i="18"/>
  <c r="AG19" i="17" s="1"/>
  <c r="O18" i="18"/>
  <c r="R24" i="17" s="1"/>
  <c r="U5" i="18"/>
  <c r="AJ11" i="17" s="1"/>
  <c r="U16" i="18"/>
  <c r="AJ22" i="17" s="1"/>
  <c r="T17" i="18"/>
  <c r="AG23" i="17" s="1"/>
  <c r="S20" i="18"/>
  <c r="AE26" i="17" s="1"/>
  <c r="S8" i="18"/>
  <c r="AE14" i="17" s="1"/>
  <c r="S17" i="18"/>
  <c r="AE23" i="17" s="1"/>
  <c r="U17" i="18"/>
  <c r="AJ23" i="17" s="1"/>
  <c r="Q20" i="18"/>
  <c r="AA26" i="17" s="1"/>
  <c r="S21" i="18"/>
  <c r="AE27" i="17" s="1"/>
  <c r="Q9" i="18"/>
  <c r="AA15" i="17" s="1"/>
  <c r="Q13" i="18"/>
  <c r="AA19" i="17" s="1"/>
  <c r="Q17" i="18"/>
  <c r="AA23" i="17" s="1"/>
  <c r="Q21" i="18"/>
  <c r="AA27" i="17" s="1"/>
  <c r="S12" i="18"/>
  <c r="AE18" i="17" s="1"/>
  <c r="Q4" i="18"/>
  <c r="AA10" i="17" s="1"/>
  <c r="U12" i="18"/>
  <c r="AJ18" i="17" s="1"/>
  <c r="T21" i="18"/>
  <c r="AG27" i="17" s="1"/>
  <c r="U21" i="18"/>
  <c r="AJ27" i="17" s="1"/>
  <c r="S4" i="18"/>
  <c r="AE10" i="17" s="1"/>
  <c r="S5" i="18"/>
  <c r="AE11" i="17" s="1"/>
  <c r="O2" i="18"/>
  <c r="R8" i="17" s="1"/>
  <c r="U20" i="18"/>
  <c r="AJ26" i="17" s="1"/>
  <c r="O6" i="18"/>
  <c r="R12" i="17" s="1"/>
  <c r="Q8" i="18"/>
  <c r="AA14" i="17" s="1"/>
  <c r="S9" i="18"/>
  <c r="AE15" i="17" s="1"/>
  <c r="O10" i="18"/>
  <c r="R16" i="17" s="1"/>
  <c r="Q12" i="18"/>
  <c r="AA18" i="17" s="1"/>
  <c r="U9" i="18"/>
  <c r="AJ15" i="17" s="1"/>
  <c r="O14" i="18"/>
  <c r="R20" i="17" s="1"/>
  <c r="Q16" i="18"/>
  <c r="AA22" i="17" s="1"/>
  <c r="U4" i="18"/>
  <c r="AJ10" i="17" s="1"/>
  <c r="U13" i="18"/>
  <c r="AJ19" i="17" s="1"/>
  <c r="T9" i="18"/>
  <c r="AG15" i="17" s="1"/>
  <c r="T5" i="18"/>
  <c r="AG11" i="17" s="1"/>
  <c r="X5" i="18"/>
  <c r="L61" i="17"/>
  <c r="L62" i="17" s="1"/>
  <c r="AI2" i="17"/>
  <c r="AF2" i="17"/>
  <c r="AC2" i="17"/>
  <c r="AJ13" i="17" l="1"/>
  <c r="V29" i="1" l="1"/>
  <c r="V33" i="1" s="1"/>
  <c r="N29" i="1"/>
  <c r="N30" i="1" s="1"/>
  <c r="V30" i="1" l="1"/>
  <c r="N38" i="1"/>
  <c r="N39" i="1" s="1"/>
  <c r="AD34" i="1" l="1"/>
  <c r="V27" i="1" l="1"/>
  <c r="N27" i="1"/>
  <c r="V25" i="1"/>
  <c r="N25" i="1"/>
  <c r="AD36" i="1"/>
  <c r="AD35" i="1"/>
  <c r="AD33" i="1"/>
  <c r="AD32" i="1"/>
  <c r="AD31" i="1"/>
  <c r="AD29" i="1"/>
  <c r="AD28" i="1"/>
  <c r="AD26" i="1"/>
  <c r="AD24" i="1"/>
  <c r="AD23" i="1"/>
  <c r="AD22" i="1"/>
  <c r="AD30" i="1" l="1"/>
  <c r="AD27" i="1"/>
  <c r="AD25" i="1"/>
  <c r="K17" i="1" l="1"/>
  <c r="T17" i="1" l="1"/>
  <c r="AC17" i="1" s="1"/>
  <c r="V37" i="1" s="1"/>
  <c r="V38" i="1" l="1"/>
  <c r="AD37" i="1"/>
  <c r="AC62" i="17"/>
  <c r="V39" i="1" l="1"/>
  <c r="AD39" i="1" s="1"/>
  <c r="AD38" i="1"/>
  <c r="D40"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K28" authorId="0" shapeId="0" xr:uid="{1AA92CE5-E699-49DC-BCB0-1E1035B6B8DC}">
      <text>
        <r>
          <rPr>
            <sz val="9"/>
            <color indexed="81"/>
            <rFont val="MS P ゴシック"/>
            <family val="3"/>
            <charset val="128"/>
          </rPr>
          <t>具体的な事業・サービス名をご入力ください。</t>
        </r>
      </text>
    </comment>
  </commentList>
</comments>
</file>

<file path=xl/sharedStrings.xml><?xml version="1.0" encoding="utf-8"?>
<sst xmlns="http://schemas.openxmlformats.org/spreadsheetml/2006/main" count="614" uniqueCount="374">
  <si>
    <t>作成日：令和</t>
    <rPh sb="0" eb="2">
      <t>サクセイ</t>
    </rPh>
    <rPh sb="2" eb="3">
      <t>ニチ</t>
    </rPh>
    <rPh sb="4" eb="6">
      <t>レイワ</t>
    </rPh>
    <phoneticPr fontId="6"/>
  </si>
  <si>
    <t>年</t>
    <rPh sb="0" eb="1">
      <t>ネン</t>
    </rPh>
    <phoneticPr fontId="6"/>
  </si>
  <si>
    <t>月</t>
    <rPh sb="0" eb="1">
      <t>ガツ</t>
    </rPh>
    <phoneticPr fontId="6"/>
  </si>
  <si>
    <t>日</t>
    <rPh sb="0" eb="1">
      <t>ニチ</t>
    </rPh>
    <phoneticPr fontId="6"/>
  </si>
  <si>
    <t>連絡先</t>
    <rPh sb="0" eb="3">
      <t>レンラクサキ</t>
    </rPh>
    <phoneticPr fontId="6"/>
  </si>
  <si>
    <t>今次借入の
返済条件</t>
    <rPh sb="0" eb="2">
      <t>コンジ</t>
    </rPh>
    <rPh sb="2" eb="4">
      <t>カリイレ</t>
    </rPh>
    <rPh sb="6" eb="8">
      <t>ヘンサイ</t>
    </rPh>
    <rPh sb="8" eb="10">
      <t>ジョウケン</t>
    </rPh>
    <phoneticPr fontId="6"/>
  </si>
  <si>
    <t>借入申込額（千円）</t>
    <rPh sb="0" eb="2">
      <t>カリイレ</t>
    </rPh>
    <rPh sb="2" eb="4">
      <t>モウシコミ</t>
    </rPh>
    <rPh sb="4" eb="5">
      <t>ガク</t>
    </rPh>
    <rPh sb="6" eb="8">
      <t>センエン</t>
    </rPh>
    <phoneticPr fontId="6"/>
  </si>
  <si>
    <t>(償還期間(年)</t>
    <rPh sb="1" eb="3">
      <t>ショウカン</t>
    </rPh>
    <rPh sb="3" eb="5">
      <t>キカン</t>
    </rPh>
    <rPh sb="6" eb="7">
      <t>ネン</t>
    </rPh>
    <phoneticPr fontId="6"/>
  </si>
  <si>
    <t>据置期間(月))</t>
    <rPh sb="0" eb="2">
      <t>スエオキ</t>
    </rPh>
    <rPh sb="2" eb="4">
      <t>キカン</t>
    </rPh>
    <rPh sb="5" eb="6">
      <t>ツキ</t>
    </rPh>
    <phoneticPr fontId="6"/>
  </si>
  <si>
    <t>直近金利（％）</t>
    <rPh sb="0" eb="2">
      <t>チョッキン</t>
    </rPh>
    <rPh sb="2" eb="4">
      <t>キンリ</t>
    </rPh>
    <phoneticPr fontId="4"/>
  </si>
  <si>
    <t>毎年返済見込額（千円）</t>
    <rPh sb="4" eb="6">
      <t>ミコ</t>
    </rPh>
    <phoneticPr fontId="4"/>
  </si>
  <si>
    <t>最多利息見込額（千円）</t>
    <rPh sb="0" eb="2">
      <t>サイタ</t>
    </rPh>
    <rPh sb="2" eb="4">
      <t>リソク</t>
    </rPh>
    <rPh sb="4" eb="6">
      <t>ミコミ</t>
    </rPh>
    <rPh sb="6" eb="7">
      <t>ガク</t>
    </rPh>
    <rPh sb="8" eb="10">
      <t>センエン</t>
    </rPh>
    <phoneticPr fontId="4"/>
  </si>
  <si>
    <t>毎年返済額（千円）</t>
    <phoneticPr fontId="4"/>
  </si>
  <si>
    <t>＋</t>
    <phoneticPr fontId="4"/>
  </si>
  <si>
    <t>＝</t>
    <phoneticPr fontId="4"/>
  </si>
  <si>
    <t>（★）</t>
  </si>
  <si>
    <t>決　算　状　況</t>
    <rPh sb="0" eb="1">
      <t>ケッ</t>
    </rPh>
    <rPh sb="2" eb="3">
      <t>サン</t>
    </rPh>
    <rPh sb="4" eb="5">
      <t>ジョウ</t>
    </rPh>
    <rPh sb="6" eb="7">
      <t>キョウ</t>
    </rPh>
    <phoneticPr fontId="6"/>
  </si>
  <si>
    <t>□</t>
  </si>
  <si>
    <t>稼働率</t>
    <rPh sb="0" eb="2">
      <t>カドウ</t>
    </rPh>
    <rPh sb="2" eb="3">
      <t>リツ</t>
    </rPh>
    <phoneticPr fontId="4"/>
  </si>
  <si>
    <t>％</t>
    <phoneticPr fontId="6"/>
  </si>
  <si>
    <t>1人1日当たり単価</t>
    <rPh sb="0" eb="2">
      <t>ヒトリ</t>
    </rPh>
    <rPh sb="1" eb="2">
      <t>ニン</t>
    </rPh>
    <rPh sb="3" eb="4">
      <t>ニチ</t>
    </rPh>
    <rPh sb="4" eb="5">
      <t>ア</t>
    </rPh>
    <rPh sb="7" eb="9">
      <t>タンカ</t>
    </rPh>
    <phoneticPr fontId="4"/>
  </si>
  <si>
    <t>円</t>
    <rPh sb="0" eb="1">
      <t>エン</t>
    </rPh>
    <phoneticPr fontId="4"/>
  </si>
  <si>
    <t>日</t>
    <rPh sb="0" eb="1">
      <t>ニチ</t>
    </rPh>
    <phoneticPr fontId="4"/>
  </si>
  <si>
    <t>収入増加額</t>
    <rPh sb="0" eb="2">
      <t>シュウニュウ</t>
    </rPh>
    <rPh sb="2" eb="4">
      <t>ゾウカ</t>
    </rPh>
    <rPh sb="4" eb="5">
      <t>ガク</t>
    </rPh>
    <phoneticPr fontId="4"/>
  </si>
  <si>
    <t>千円</t>
    <rPh sb="0" eb="2">
      <t>センエン</t>
    </rPh>
    <phoneticPr fontId="4"/>
  </si>
  <si>
    <t>）</t>
    <phoneticPr fontId="6"/>
  </si>
  <si>
    <t>千円</t>
    <phoneticPr fontId="6"/>
  </si>
  <si>
    <t xml:space="preserve"> 支出削減の見込みがある。</t>
    <phoneticPr fontId="6"/>
  </si>
  <si>
    <t>閉鎖予定の事業がある。</t>
    <phoneticPr fontId="6"/>
  </si>
  <si>
    <t>（理由：</t>
    <phoneticPr fontId="6"/>
  </si>
  <si>
    <t>借入申込者</t>
    <rPh sb="0" eb="2">
      <t>カリイレ</t>
    </rPh>
    <rPh sb="2" eb="3">
      <t>サル</t>
    </rPh>
    <rPh sb="3" eb="4">
      <t>コ</t>
    </rPh>
    <rPh sb="4" eb="5">
      <t>モノ</t>
    </rPh>
    <phoneticPr fontId="6"/>
  </si>
  <si>
    <t>－</t>
    <phoneticPr fontId="4"/>
  </si>
  <si>
    <t>）</t>
    <phoneticPr fontId="4"/>
  </si>
  <si>
    <t>人件費の削減予定がある。</t>
    <phoneticPr fontId="6"/>
  </si>
  <si>
    <t>経費の削減予定がある。</t>
    <phoneticPr fontId="6"/>
  </si>
  <si>
    <t>その他</t>
    <phoneticPr fontId="6"/>
  </si>
  <si>
    <t>直近年度決算における経常収益</t>
    <rPh sb="0" eb="2">
      <t>チョッキン</t>
    </rPh>
    <rPh sb="2" eb="4">
      <t>ネンド</t>
    </rPh>
    <rPh sb="4" eb="6">
      <t>ケッサン</t>
    </rPh>
    <rPh sb="10" eb="12">
      <t>ケイジョウ</t>
    </rPh>
    <rPh sb="12" eb="14">
      <t>シュウエキ</t>
    </rPh>
    <phoneticPr fontId="4"/>
  </si>
  <si>
    <t>①</t>
    <phoneticPr fontId="4"/>
  </si>
  <si>
    <t>②</t>
    <phoneticPr fontId="4"/>
  </si>
  <si>
    <t>【前年度実績】</t>
    <rPh sb="1" eb="4">
      <t>ゼンネンド</t>
    </rPh>
    <rPh sb="4" eb="6">
      <t>ジッセキ</t>
    </rPh>
    <phoneticPr fontId="4"/>
  </si>
  <si>
    <t>③</t>
    <phoneticPr fontId="4"/>
  </si>
  <si>
    <t>④</t>
    <phoneticPr fontId="4"/>
  </si>
  <si>
    <t>⑤</t>
    <phoneticPr fontId="4"/>
  </si>
  <si>
    <t>1人1回当たり単価</t>
    <rPh sb="0" eb="2">
      <t>ヒトリ</t>
    </rPh>
    <rPh sb="1" eb="2">
      <t>ニン</t>
    </rPh>
    <rPh sb="3" eb="4">
      <t>カイ</t>
    </rPh>
    <rPh sb="4" eb="5">
      <t>ア</t>
    </rPh>
    <rPh sb="7" eb="9">
      <t>タンカ</t>
    </rPh>
    <phoneticPr fontId="4"/>
  </si>
  <si>
    <t>⑥</t>
    <phoneticPr fontId="4"/>
  </si>
  <si>
    <t>収入額</t>
    <rPh sb="0" eb="2">
      <t>シュウニュウ</t>
    </rPh>
    <rPh sb="2" eb="3">
      <t>ゾウガク</t>
    </rPh>
    <phoneticPr fontId="4"/>
  </si>
  <si>
    <t>（</t>
    <phoneticPr fontId="4"/>
  </si>
  <si>
    <t>上記以外の増収要因</t>
    <rPh sb="0" eb="2">
      <t>ジョウキ</t>
    </rPh>
    <rPh sb="2" eb="4">
      <t>イガイ</t>
    </rPh>
    <rPh sb="5" eb="7">
      <t>ゾウシュウ</t>
    </rPh>
    <rPh sb="7" eb="9">
      <t>ヨウイン</t>
    </rPh>
    <phoneticPr fontId="6"/>
  </si>
  <si>
    <t>増収額</t>
    <rPh sb="0" eb="2">
      <t>ゾウシュウ</t>
    </rPh>
    <rPh sb="2" eb="3">
      <t>ガク</t>
    </rPh>
    <phoneticPr fontId="4"/>
  </si>
  <si>
    <t>●主な増収理由を記載してください</t>
    <rPh sb="1" eb="2">
      <t>オモ</t>
    </rPh>
    <rPh sb="3" eb="5">
      <t>ゾウシュウ</t>
    </rPh>
    <rPh sb="5" eb="7">
      <t>リユウ</t>
    </rPh>
    <rPh sb="8" eb="10">
      <t>キサイ</t>
    </rPh>
    <phoneticPr fontId="4"/>
  </si>
  <si>
    <t>支出削減額</t>
    <rPh sb="0" eb="2">
      <t>シシュツ</t>
    </rPh>
    <rPh sb="2" eb="4">
      <t>サクゲン</t>
    </rPh>
    <rPh sb="4" eb="5">
      <t>ゾウガク</t>
    </rPh>
    <phoneticPr fontId="4"/>
  </si>
  <si>
    <t>経常収益</t>
    <rPh sb="0" eb="2">
      <t>ケイジョウ</t>
    </rPh>
    <rPh sb="2" eb="4">
      <t>シュウエキ</t>
    </rPh>
    <phoneticPr fontId="6"/>
  </si>
  <si>
    <t>経常費用</t>
    <rPh sb="0" eb="2">
      <t>ケイジョウ</t>
    </rPh>
    <rPh sb="2" eb="4">
      <t>ヒヨウ</t>
    </rPh>
    <phoneticPr fontId="6"/>
  </si>
  <si>
    <t>借入申込者名</t>
    <rPh sb="0" eb="2">
      <t>カリイレ</t>
    </rPh>
    <rPh sb="2" eb="4">
      <t>モウシコミ</t>
    </rPh>
    <rPh sb="4" eb="5">
      <t>シャ</t>
    </rPh>
    <rPh sb="5" eb="6">
      <t>メイ</t>
    </rPh>
    <phoneticPr fontId="6"/>
  </si>
  <si>
    <t>借入申込施設名</t>
    <rPh sb="0" eb="2">
      <t>カリイレ</t>
    </rPh>
    <rPh sb="2" eb="4">
      <t>モウシコミ</t>
    </rPh>
    <rPh sb="4" eb="6">
      <t>シセツ</t>
    </rPh>
    <rPh sb="6" eb="7">
      <t>メイ</t>
    </rPh>
    <phoneticPr fontId="6"/>
  </si>
  <si>
    <t>施設種類</t>
    <rPh sb="0" eb="2">
      <t>シセツ</t>
    </rPh>
    <rPh sb="2" eb="4">
      <t>シュルイ</t>
    </rPh>
    <phoneticPr fontId="6"/>
  </si>
  <si>
    <t>借入申込者住所</t>
    <rPh sb="0" eb="2">
      <t>カリイレ</t>
    </rPh>
    <rPh sb="2" eb="4">
      <t>モウシコミ</t>
    </rPh>
    <rPh sb="4" eb="5">
      <t>シャ</t>
    </rPh>
    <rPh sb="5" eb="7">
      <t>ジュウショ</t>
    </rPh>
    <phoneticPr fontId="6"/>
  </si>
  <si>
    <t>経営改善計画書（法人全体）</t>
    <rPh sb="0" eb="2">
      <t>ケイエイ</t>
    </rPh>
    <rPh sb="4" eb="5">
      <t>ケイ</t>
    </rPh>
    <rPh sb="5" eb="6">
      <t>ガ</t>
    </rPh>
    <rPh sb="6" eb="7">
      <t>ショ</t>
    </rPh>
    <rPh sb="8" eb="10">
      <t>ホウジン</t>
    </rPh>
    <rPh sb="10" eb="12">
      <t>ゼンタイ</t>
    </rPh>
    <phoneticPr fontId="6"/>
  </si>
  <si>
    <t>経営改善計画書（収支改善施設）</t>
    <rPh sb="0" eb="2">
      <t>ケイエイ</t>
    </rPh>
    <rPh sb="4" eb="5">
      <t>ケイ</t>
    </rPh>
    <rPh sb="5" eb="6">
      <t>ガ</t>
    </rPh>
    <rPh sb="6" eb="7">
      <t>ショ</t>
    </rPh>
    <rPh sb="8" eb="10">
      <t>シュウシ</t>
    </rPh>
    <rPh sb="10" eb="12">
      <t>カイゼン</t>
    </rPh>
    <rPh sb="12" eb="14">
      <t>シセツ</t>
    </rPh>
    <phoneticPr fontId="6"/>
  </si>
  <si>
    <t>借入申込施設に係る経営改善計画</t>
    <rPh sb="0" eb="2">
      <t>カリイレ</t>
    </rPh>
    <rPh sb="2" eb="4">
      <t>モウシコミ</t>
    </rPh>
    <rPh sb="4" eb="6">
      <t>シセツ</t>
    </rPh>
    <rPh sb="7" eb="8">
      <t>カカ</t>
    </rPh>
    <rPh sb="9" eb="11">
      <t>ケイエイ</t>
    </rPh>
    <rPh sb="13" eb="15">
      <t>ケイカク</t>
    </rPh>
    <phoneticPr fontId="4"/>
  </si>
  <si>
    <t>【改善後見込】</t>
    <rPh sb="3" eb="4">
      <t>ゴ</t>
    </rPh>
    <rPh sb="4" eb="6">
      <t>ミコミ</t>
    </rPh>
    <phoneticPr fontId="4"/>
  </si>
  <si>
    <t>※収支改善計画は収支を改善する見込の全ての施設についてご作成ください。</t>
    <rPh sb="1" eb="3">
      <t>シュウシ</t>
    </rPh>
    <rPh sb="3" eb="5">
      <t>カイゼン</t>
    </rPh>
    <rPh sb="5" eb="7">
      <t>ケイカク</t>
    </rPh>
    <rPh sb="8" eb="10">
      <t>シュウシ</t>
    </rPh>
    <rPh sb="11" eb="13">
      <t>カイゼン</t>
    </rPh>
    <rPh sb="15" eb="17">
      <t>ミコ</t>
    </rPh>
    <rPh sb="18" eb="19">
      <t>スベ</t>
    </rPh>
    <rPh sb="21" eb="23">
      <t>シセツ</t>
    </rPh>
    <rPh sb="28" eb="30">
      <t>サクセイ</t>
    </rPh>
    <phoneticPr fontId="4"/>
  </si>
  <si>
    <t>※収支改善施設ごとの改善内容の詳細は別紙のとおり</t>
    <rPh sb="10" eb="12">
      <t>カイゼン</t>
    </rPh>
    <rPh sb="12" eb="14">
      <t>ナイヨウ</t>
    </rPh>
    <rPh sb="15" eb="17">
      <t>ショウサイ</t>
    </rPh>
    <phoneticPr fontId="4"/>
  </si>
  <si>
    <t>理由</t>
    <rPh sb="0" eb="2">
      <t>リユウ</t>
    </rPh>
    <phoneticPr fontId="4"/>
  </si>
  <si>
    <t>直近決算（Ａ）</t>
    <rPh sb="0" eb="2">
      <t>チョッキン</t>
    </rPh>
    <rPh sb="2" eb="4">
      <t>ケッサン</t>
    </rPh>
    <phoneticPr fontId="6"/>
  </si>
  <si>
    <t>増▲減</t>
    <rPh sb="0" eb="1">
      <t>ゾウ</t>
    </rPh>
    <rPh sb="2" eb="3">
      <t>ゲン</t>
    </rPh>
    <phoneticPr fontId="4"/>
  </si>
  <si>
    <t>（Ｂ）</t>
    <phoneticPr fontId="4"/>
  </si>
  <si>
    <t>うち人件費</t>
    <rPh sb="2" eb="5">
      <t>ジンケンヒ</t>
    </rPh>
    <phoneticPr fontId="4"/>
  </si>
  <si>
    <t>うち経費</t>
    <rPh sb="2" eb="4">
      <t>ケイヒ</t>
    </rPh>
    <phoneticPr fontId="4"/>
  </si>
  <si>
    <t>既往借入償還額</t>
    <rPh sb="0" eb="2">
      <t>キオウ</t>
    </rPh>
    <rPh sb="2" eb="4">
      <t>カリイレ</t>
    </rPh>
    <rPh sb="4" eb="6">
      <t>ショウカン</t>
    </rPh>
    <rPh sb="6" eb="7">
      <t>ガク</t>
    </rPh>
    <phoneticPr fontId="6"/>
  </si>
  <si>
    <t>今次借入償還額</t>
    <rPh sb="0" eb="2">
      <t>コンジ</t>
    </rPh>
    <rPh sb="2" eb="4">
      <t>カリイレ</t>
    </rPh>
    <rPh sb="4" eb="6">
      <t>ショウカン</t>
    </rPh>
    <rPh sb="6" eb="7">
      <t>ガク</t>
    </rPh>
    <phoneticPr fontId="6"/>
  </si>
  <si>
    <t>（人件費率）</t>
    <rPh sb="1" eb="4">
      <t>ジンケンヒ</t>
    </rPh>
    <rPh sb="4" eb="5">
      <t>リツ</t>
    </rPh>
    <phoneticPr fontId="4"/>
  </si>
  <si>
    <t>（経費率）</t>
    <rPh sb="1" eb="3">
      <t>ケイヒ</t>
    </rPh>
    <rPh sb="3" eb="4">
      <t>リツ</t>
    </rPh>
    <phoneticPr fontId="4"/>
  </si>
  <si>
    <t>①</t>
    <phoneticPr fontId="4"/>
  </si>
  <si>
    <t>②</t>
    <phoneticPr fontId="4"/>
  </si>
  <si>
    <t>③</t>
    <phoneticPr fontId="4"/>
  </si>
  <si>
    <t>④</t>
    <phoneticPr fontId="4"/>
  </si>
  <si>
    <t>⑤</t>
    <phoneticPr fontId="4"/>
  </si>
  <si>
    <t>⑥</t>
    <phoneticPr fontId="4"/>
  </si>
  <si>
    <t>⑦</t>
    <phoneticPr fontId="4"/>
  </si>
  <si>
    <t>⑧</t>
    <phoneticPr fontId="4"/>
  </si>
  <si>
    <t>減価償却費</t>
    <rPh sb="0" eb="2">
      <t>ゲンカ</t>
    </rPh>
    <rPh sb="2" eb="4">
      <t>ショウキャク</t>
    </rPh>
    <rPh sb="4" eb="5">
      <t>ヒ</t>
    </rPh>
    <phoneticPr fontId="4"/>
  </si>
  <si>
    <t>国庫補助金等取崩額
（社会福祉法人のみ）</t>
    <rPh sb="0" eb="2">
      <t>コッコ</t>
    </rPh>
    <rPh sb="2" eb="5">
      <t>ホジョキン</t>
    </rPh>
    <rPh sb="5" eb="6">
      <t>トウ</t>
    </rPh>
    <rPh sb="6" eb="8">
      <t>トリクズシ</t>
    </rPh>
    <rPh sb="8" eb="9">
      <t>ガク</t>
    </rPh>
    <rPh sb="11" eb="13">
      <t>シャカイ</t>
    </rPh>
    <rPh sb="13" eb="15">
      <t>フクシ</t>
    </rPh>
    <rPh sb="15" eb="17">
      <t>ホウジン</t>
    </rPh>
    <phoneticPr fontId="4"/>
  </si>
  <si>
    <t>リース債務の返済額</t>
    <rPh sb="3" eb="5">
      <t>サイム</t>
    </rPh>
    <rPh sb="6" eb="8">
      <t>ヘンサイ</t>
    </rPh>
    <rPh sb="8" eb="9">
      <t>ガク</t>
    </rPh>
    <phoneticPr fontId="4"/>
  </si>
  <si>
    <t>⑨</t>
    <phoneticPr fontId="4"/>
  </si>
  <si>
    <t>⑩</t>
    <phoneticPr fontId="4"/>
  </si>
  <si>
    <t>⑪</t>
    <phoneticPr fontId="4"/>
  </si>
  <si>
    <t>経常利益（①－②）</t>
    <rPh sb="0" eb="2">
      <t>ケイジョウ</t>
    </rPh>
    <rPh sb="2" eb="4">
      <t>リエキ</t>
    </rPh>
    <phoneticPr fontId="6"/>
  </si>
  <si>
    <t>返済後のキャッシュフロー
（⑦－⑧－⑨－⑩）</t>
    <rPh sb="0" eb="2">
      <t>ヘンサイ</t>
    </rPh>
    <rPh sb="2" eb="3">
      <t>ゴ</t>
    </rPh>
    <phoneticPr fontId="6"/>
  </si>
  <si>
    <t>経営改善計画実施後の収支予想</t>
    <phoneticPr fontId="6"/>
  </si>
  <si>
    <t>（B-A）</t>
    <phoneticPr fontId="4"/>
  </si>
  <si>
    <t>(２)「経営改善計画実施後の収支予想」欄の「既往借入金の返済額・リース債務の返済額」（⑧・⑨）が入力されており、「返済後のキャッシュフロー⑪」がプラスの値になっていることをご確認ください。（マイナスの場合、今次借入の返済ができないため、借入申込額を再度ご検討ください。）</t>
    <rPh sb="4" eb="6">
      <t>ケイエイ</t>
    </rPh>
    <phoneticPr fontId="6"/>
  </si>
  <si>
    <t>直近年度決算における経常費用</t>
    <rPh sb="0" eb="2">
      <t>チョッキン</t>
    </rPh>
    <rPh sb="2" eb="4">
      <t>ネンド</t>
    </rPh>
    <rPh sb="4" eb="6">
      <t>ケッサン</t>
    </rPh>
    <rPh sb="10" eb="12">
      <t>ケイジョウ</t>
    </rPh>
    <rPh sb="12" eb="14">
      <t>ヒヨウ</t>
    </rPh>
    <phoneticPr fontId="4"/>
  </si>
  <si>
    <t>直近年度における経常利益</t>
    <rPh sb="0" eb="2">
      <t>チョッキン</t>
    </rPh>
    <rPh sb="2" eb="4">
      <t>ネンド</t>
    </rPh>
    <rPh sb="8" eb="10">
      <t>ケイジョウ</t>
    </rPh>
    <rPh sb="10" eb="12">
      <t>リエキ</t>
    </rPh>
    <phoneticPr fontId="4"/>
  </si>
  <si>
    <t>（経常利益率）</t>
    <rPh sb="1" eb="3">
      <t>ケイジョウ</t>
    </rPh>
    <rPh sb="3" eb="5">
      <t>リエキ</t>
    </rPh>
    <rPh sb="5" eb="6">
      <t>リツ</t>
    </rPh>
    <phoneticPr fontId="4"/>
  </si>
  <si>
    <t>（収支差率）</t>
    <rPh sb="1" eb="3">
      <t>シュウシ</t>
    </rPh>
    <rPh sb="3" eb="4">
      <t>サ</t>
    </rPh>
    <rPh sb="4" eb="5">
      <t>リツ</t>
    </rPh>
    <rPh sb="5" eb="6">
      <t>リリツ</t>
    </rPh>
    <phoneticPr fontId="4"/>
  </si>
  <si>
    <t>経営改善計画実施後の収支予想</t>
    <phoneticPr fontId="4"/>
  </si>
  <si>
    <t>経営改善計画（収支改善施設）</t>
    <rPh sb="0" eb="2">
      <t>ケイエイ</t>
    </rPh>
    <rPh sb="4" eb="5">
      <t>ケイ</t>
    </rPh>
    <rPh sb="5" eb="6">
      <t>ガ</t>
    </rPh>
    <rPh sb="7" eb="9">
      <t>シュウシ</t>
    </rPh>
    <rPh sb="9" eb="11">
      <t>カイゼン</t>
    </rPh>
    <rPh sb="11" eb="13">
      <t>シセツ</t>
    </rPh>
    <phoneticPr fontId="6"/>
  </si>
  <si>
    <t>％</t>
    <phoneticPr fontId="4"/>
  </si>
  <si>
    <t>利用者の増加により増収が見込まれる（増収の内訳は①～⑥のとおり）</t>
    <rPh sb="9" eb="11">
      <t>ゾウシュウ</t>
    </rPh>
    <rPh sb="18" eb="20">
      <t>ゾウシュウ</t>
    </rPh>
    <rPh sb="21" eb="23">
      <t>ウチワケ</t>
    </rPh>
    <phoneticPr fontId="6"/>
  </si>
  <si>
    <r>
      <t xml:space="preserve">法人税等
</t>
    </r>
    <r>
      <rPr>
        <sz val="9"/>
        <rFont val="HG丸ｺﾞｼｯｸM-PRO"/>
        <family val="3"/>
        <charset val="128"/>
      </rPr>
      <t>※収支予想における税率は試算上30％としています。
　法人格等に応じて適宜ご修正ください。</t>
    </r>
    <rPh sb="0" eb="3">
      <t>ホウジンゼイ</t>
    </rPh>
    <rPh sb="3" eb="4">
      <t>トウ</t>
    </rPh>
    <rPh sb="6" eb="8">
      <t>シュウシ</t>
    </rPh>
    <rPh sb="8" eb="10">
      <t>ヨソウ</t>
    </rPh>
    <rPh sb="14" eb="15">
      <t>ゼイ</t>
    </rPh>
    <rPh sb="15" eb="16">
      <t>リツ</t>
    </rPh>
    <rPh sb="17" eb="19">
      <t>シサン</t>
    </rPh>
    <rPh sb="19" eb="20">
      <t>ジョウ</t>
    </rPh>
    <rPh sb="32" eb="34">
      <t>ホウジン</t>
    </rPh>
    <rPh sb="35" eb="36">
      <t>トウ</t>
    </rPh>
    <rPh sb="37" eb="38">
      <t>オウ</t>
    </rPh>
    <rPh sb="40" eb="42">
      <t>テキギ</t>
    </rPh>
    <rPh sb="43" eb="45">
      <t>シュウセイ</t>
    </rPh>
    <phoneticPr fontId="4"/>
  </si>
  <si>
    <t>（℡</t>
    <phoneticPr fontId="6"/>
  </si>
  <si>
    <t>（携帯</t>
    <rPh sb="1" eb="3">
      <t>ケイタイ</t>
    </rPh>
    <phoneticPr fontId="6"/>
  </si>
  <si>
    <t>（単位：千円）</t>
    <rPh sb="1" eb="3">
      <t>タンイ</t>
    </rPh>
    <rPh sb="4" eb="6">
      <t>センエン</t>
    </rPh>
    <phoneticPr fontId="4"/>
  </si>
  <si>
    <t>1人1月当たり単価</t>
    <rPh sb="0" eb="2">
      <t>ヒトリ</t>
    </rPh>
    <rPh sb="1" eb="2">
      <t>ニン</t>
    </rPh>
    <rPh sb="3" eb="4">
      <t>ツキ</t>
    </rPh>
    <rPh sb="4" eb="5">
      <t>ア</t>
    </rPh>
    <rPh sb="7" eb="9">
      <t>タンカ</t>
    </rPh>
    <phoneticPr fontId="4"/>
  </si>
  <si>
    <t>放課後児童健全育成</t>
    <rPh sb="0" eb="3">
      <t>ホウカゴ</t>
    </rPh>
    <rPh sb="3" eb="5">
      <t>ジドウ</t>
    </rPh>
    <rPh sb="5" eb="7">
      <t>ケンゼン</t>
    </rPh>
    <rPh sb="7" eb="9">
      <t>イクセイ</t>
    </rPh>
    <phoneticPr fontId="4"/>
  </si>
  <si>
    <t>(１)「直近決算」欄の「返済後のキャッシュフロー⑪」が「毎年返済額（千円）」（★）を下回る場合、直近決算のキャッシュフローでは今次借入の返済ができませんので、別紙「経営改善計画」を作成のうえ、「経営改善計画実施後の収支予想」をご記載ください（作成に当たっては「改善計画」欄の塗りつぶしがあるセルへご入力ください）。</t>
    <rPh sb="4" eb="6">
      <t>チョッキン</t>
    </rPh>
    <rPh sb="6" eb="8">
      <t>ケッサン</t>
    </rPh>
    <rPh sb="9" eb="10">
      <t>ラン</t>
    </rPh>
    <rPh sb="12" eb="14">
      <t>ヘンサイ</t>
    </rPh>
    <rPh sb="14" eb="15">
      <t>ゴ</t>
    </rPh>
    <rPh sb="28" eb="30">
      <t>マイトシ</t>
    </rPh>
    <rPh sb="30" eb="32">
      <t>ヘンサイ</t>
    </rPh>
    <rPh sb="32" eb="33">
      <t>ガク</t>
    </rPh>
    <rPh sb="34" eb="36">
      <t>センエン</t>
    </rPh>
    <rPh sb="42" eb="44">
      <t>シタマワ</t>
    </rPh>
    <rPh sb="45" eb="47">
      <t>バアイ</t>
    </rPh>
    <rPh sb="48" eb="50">
      <t>チョッキン</t>
    </rPh>
    <rPh sb="50" eb="52">
      <t>ケッサン</t>
    </rPh>
    <rPh sb="63" eb="65">
      <t>コンジ</t>
    </rPh>
    <rPh sb="65" eb="67">
      <t>カリイレ</t>
    </rPh>
    <rPh sb="68" eb="70">
      <t>ヘンサイ</t>
    </rPh>
    <rPh sb="79" eb="81">
      <t>ベッシ</t>
    </rPh>
    <rPh sb="82" eb="84">
      <t>ケイエイ</t>
    </rPh>
    <rPh sb="84" eb="88">
      <t>カイゼンケイカク</t>
    </rPh>
    <rPh sb="90" eb="92">
      <t>サクセイ</t>
    </rPh>
    <rPh sb="114" eb="116">
      <t>キサイ</t>
    </rPh>
    <rPh sb="121" eb="123">
      <t>サクセイ</t>
    </rPh>
    <rPh sb="124" eb="125">
      <t>ア</t>
    </rPh>
    <phoneticPr fontId="6"/>
  </si>
  <si>
    <t>キャッシュフロー
（③＋④＋⑤－⑥）</t>
    <phoneticPr fontId="6"/>
  </si>
  <si>
    <t>◆高齢者福祉分野等</t>
    <rPh sb="1" eb="4">
      <t>コウレイシャ</t>
    </rPh>
    <phoneticPr fontId="42"/>
  </si>
  <si>
    <t>◆児童福祉分野及び母子・父子福祉分野等</t>
    <rPh sb="1" eb="3">
      <t>ジドウ</t>
    </rPh>
    <rPh sb="3" eb="5">
      <t>フクシ</t>
    </rPh>
    <rPh sb="5" eb="7">
      <t>ブンヤ</t>
    </rPh>
    <rPh sb="7" eb="8">
      <t>オヨ</t>
    </rPh>
    <rPh sb="9" eb="11">
      <t>ボシ</t>
    </rPh>
    <rPh sb="12" eb="14">
      <t>フシ</t>
    </rPh>
    <rPh sb="14" eb="16">
      <t>フクシ</t>
    </rPh>
    <rPh sb="16" eb="18">
      <t>ブンヤ</t>
    </rPh>
    <rPh sb="18" eb="19">
      <t>ナド</t>
    </rPh>
    <phoneticPr fontId="1"/>
  </si>
  <si>
    <t>◆障害者福祉分野</t>
    <rPh sb="1" eb="4">
      <t>ショウガイシャ</t>
    </rPh>
    <rPh sb="4" eb="6">
      <t>フクシ</t>
    </rPh>
    <rPh sb="6" eb="8">
      <t>ブンヤ</t>
    </rPh>
    <phoneticPr fontId="1"/>
  </si>
  <si>
    <t>◆生活保護・その他分野</t>
    <rPh sb="1" eb="3">
      <t>セイカツ</t>
    </rPh>
    <rPh sb="3" eb="5">
      <t>ホゴ</t>
    </rPh>
    <rPh sb="8" eb="9">
      <t>タ</t>
    </rPh>
    <rPh sb="9" eb="11">
      <t>ブンヤ</t>
    </rPh>
    <phoneticPr fontId="1"/>
  </si>
  <si>
    <t>特養ホーム</t>
  </si>
  <si>
    <t>婦人保護施設</t>
  </si>
  <si>
    <t>地域生活支援</t>
  </si>
  <si>
    <t>救護施設</t>
  </si>
  <si>
    <t>特養ユニット</t>
  </si>
  <si>
    <t>助産施設</t>
  </si>
  <si>
    <t>居宅介護</t>
  </si>
  <si>
    <t>更生施設</t>
  </si>
  <si>
    <t>軽費老人ホーム</t>
  </si>
  <si>
    <t>乳児院</t>
  </si>
  <si>
    <t>行動援護</t>
  </si>
  <si>
    <t>社会授産施設</t>
  </si>
  <si>
    <t>養老Ｈ一般</t>
  </si>
  <si>
    <t>母子支援施設</t>
  </si>
  <si>
    <t>短期入所事業</t>
  </si>
  <si>
    <t>宿所提供施設</t>
  </si>
  <si>
    <t>養老Ｈ盲人</t>
  </si>
  <si>
    <t>保育所</t>
  </si>
  <si>
    <t>共同生活援助</t>
  </si>
  <si>
    <t>簡易住宅</t>
  </si>
  <si>
    <t>ケアハウス</t>
  </si>
  <si>
    <t>養護施設</t>
  </si>
  <si>
    <t>生活介護</t>
  </si>
  <si>
    <t>無料低額診療</t>
  </si>
  <si>
    <t>短期入所</t>
  </si>
  <si>
    <t>小型児童館</t>
  </si>
  <si>
    <t>自立訓練</t>
  </si>
  <si>
    <t>隣保館</t>
  </si>
  <si>
    <t>認知症高GH</t>
    <rPh sb="0" eb="3">
      <t>ニンチショウ</t>
    </rPh>
    <rPh sb="3" eb="4">
      <t>コウ</t>
    </rPh>
    <phoneticPr fontId="42"/>
  </si>
  <si>
    <t>児童センター</t>
  </si>
  <si>
    <t>就労移行支援</t>
  </si>
  <si>
    <t>更生保護施設</t>
  </si>
  <si>
    <t>小規模多機能</t>
  </si>
  <si>
    <t>大型児童館</t>
  </si>
  <si>
    <t>就労継続支援事業A型</t>
    <rPh sb="6" eb="8">
      <t>ジギョウ</t>
    </rPh>
    <rPh sb="9" eb="10">
      <t>ガタ</t>
    </rPh>
    <phoneticPr fontId="1"/>
  </si>
  <si>
    <t>助葬事業</t>
  </si>
  <si>
    <t>複合サービス</t>
  </si>
  <si>
    <t>その他児童館</t>
  </si>
  <si>
    <t>就労継続支援事業B型</t>
    <rPh sb="6" eb="8">
      <t>ジギョウ</t>
    </rPh>
    <rPh sb="9" eb="10">
      <t>ガタ</t>
    </rPh>
    <phoneticPr fontId="1"/>
  </si>
  <si>
    <t>地域福祉セ</t>
  </si>
  <si>
    <t>老人デイ</t>
  </si>
  <si>
    <t>児童支援セン</t>
  </si>
  <si>
    <t>福祉ホーム</t>
  </si>
  <si>
    <t>総合福祉セ</t>
  </si>
  <si>
    <t>認知症デイ</t>
  </si>
  <si>
    <t>児童自立援助</t>
  </si>
  <si>
    <t>療養介護事業</t>
  </si>
  <si>
    <t>寒冷地体育館</t>
  </si>
  <si>
    <t>特有料老人Ｈ</t>
  </si>
  <si>
    <t>児童健全育成</t>
  </si>
  <si>
    <t>共同生活介護</t>
  </si>
  <si>
    <t>一有料老人Ｈ</t>
  </si>
  <si>
    <t>小住居児童</t>
  </si>
  <si>
    <t>施設入所支援</t>
  </si>
  <si>
    <t>有料老人ホーム</t>
  </si>
  <si>
    <t>児童発達支援</t>
  </si>
  <si>
    <t>重度訪問介護</t>
  </si>
  <si>
    <t>高齢福祉セン</t>
  </si>
  <si>
    <t>放課後等デイ</t>
  </si>
  <si>
    <t>相談支援事業</t>
  </si>
  <si>
    <t>在宅介護セン</t>
  </si>
  <si>
    <t>福障害児入所</t>
  </si>
  <si>
    <t>移動支援事業</t>
  </si>
  <si>
    <t>在宅サービス</t>
  </si>
  <si>
    <t>医障害児入所</t>
  </si>
  <si>
    <t>地域支援セン</t>
  </si>
  <si>
    <t>介護支援セン</t>
  </si>
  <si>
    <t>認可外保育施</t>
  </si>
  <si>
    <t>同行援護事業</t>
  </si>
  <si>
    <t>訪問介護</t>
  </si>
  <si>
    <t>小規模保育事</t>
  </si>
  <si>
    <t>自立生活援助</t>
  </si>
  <si>
    <t>夜間訪問介護</t>
  </si>
  <si>
    <t>幼保こども園</t>
  </si>
  <si>
    <t>就労定着支援</t>
  </si>
  <si>
    <t>通所介護</t>
    <rPh sb="0" eb="2">
      <t>ツウショ</t>
    </rPh>
    <rPh sb="2" eb="4">
      <t>カイゴ</t>
    </rPh>
    <phoneticPr fontId="1"/>
  </si>
  <si>
    <t>病児保育事業</t>
  </si>
  <si>
    <t>盲導犬訓練</t>
  </si>
  <si>
    <t>在宅介護支援</t>
  </si>
  <si>
    <t>子育援助支援</t>
  </si>
  <si>
    <t>介助犬訓練</t>
  </si>
  <si>
    <t>企業主導保育</t>
  </si>
  <si>
    <t>補装具製作所</t>
  </si>
  <si>
    <t>母子福祉セン</t>
  </si>
  <si>
    <t>点字図書館</t>
  </si>
  <si>
    <t>母子休養Ｈ</t>
  </si>
  <si>
    <t>点字出版施設</t>
  </si>
  <si>
    <t>児童相談事業</t>
  </si>
  <si>
    <t>情報提供施設</t>
  </si>
  <si>
    <t>障害児通所支援施設</t>
  </si>
  <si>
    <t>手話通訳事業</t>
  </si>
  <si>
    <t>保育所等訪問支援</t>
    <rPh sb="3" eb="4">
      <t>トウ</t>
    </rPh>
    <rPh sb="4" eb="6">
      <t>ホウモン</t>
    </rPh>
    <rPh sb="6" eb="8">
      <t>シエン</t>
    </rPh>
    <phoneticPr fontId="1"/>
  </si>
  <si>
    <t>障害者支援施設</t>
  </si>
  <si>
    <t>一時預かり</t>
    <rPh sb="0" eb="3">
      <t>イチジアズ</t>
    </rPh>
    <phoneticPr fontId="1"/>
  </si>
  <si>
    <t>身体障害者福祉センター</t>
    <rPh sb="0" eb="7">
      <t>シンタイショウガイシャフクシ</t>
    </rPh>
    <phoneticPr fontId="1"/>
  </si>
  <si>
    <t>特別養護老人ホーム（ユニット型）</t>
    <rPh sb="0" eb="2">
      <t>トクベツ</t>
    </rPh>
    <rPh sb="2" eb="4">
      <t>ヨウゴ</t>
    </rPh>
    <rPh sb="4" eb="6">
      <t>ロウジン</t>
    </rPh>
    <rPh sb="14" eb="15">
      <t>ガタ</t>
    </rPh>
    <phoneticPr fontId="4"/>
  </si>
  <si>
    <t>特別養護老人ホーム（従来型）</t>
    <rPh sb="0" eb="2">
      <t>トクベツ</t>
    </rPh>
    <rPh sb="2" eb="4">
      <t>ヨウゴ</t>
    </rPh>
    <rPh sb="4" eb="6">
      <t>ロウジン</t>
    </rPh>
    <rPh sb="10" eb="13">
      <t>ジュウライガタ</t>
    </rPh>
    <phoneticPr fontId="4"/>
  </si>
  <si>
    <t>認知症高齢者グループホーム</t>
    <rPh sb="0" eb="3">
      <t>ニンチショウ</t>
    </rPh>
    <rPh sb="3" eb="6">
      <t>コウレイシャ</t>
    </rPh>
    <phoneticPr fontId="42"/>
  </si>
  <si>
    <t>小規模多機能型居宅介護</t>
    <phoneticPr fontId="4"/>
  </si>
  <si>
    <t>看護小規模多機能型居宅介護</t>
    <rPh sb="0" eb="2">
      <t>カンゴ</t>
    </rPh>
    <rPh sb="2" eb="5">
      <t>ショウキボ</t>
    </rPh>
    <rPh sb="5" eb="9">
      <t>タキノウガタ</t>
    </rPh>
    <rPh sb="9" eb="11">
      <t>キョタク</t>
    </rPh>
    <rPh sb="11" eb="13">
      <t>カイゴ</t>
    </rPh>
    <phoneticPr fontId="4"/>
  </si>
  <si>
    <t>通所介護（老人デイサービス）</t>
    <rPh sb="0" eb="2">
      <t>ツウショ</t>
    </rPh>
    <rPh sb="2" eb="4">
      <t>カイゴ</t>
    </rPh>
    <rPh sb="5" eb="7">
      <t>ロウジン</t>
    </rPh>
    <phoneticPr fontId="4"/>
  </si>
  <si>
    <t>認知症対応型通所介護</t>
    <rPh sb="0" eb="3">
      <t>ニンチショウ</t>
    </rPh>
    <rPh sb="3" eb="6">
      <t>タイオウガタ</t>
    </rPh>
    <rPh sb="6" eb="8">
      <t>ツウショ</t>
    </rPh>
    <rPh sb="8" eb="10">
      <t>カイゴ</t>
    </rPh>
    <phoneticPr fontId="4"/>
  </si>
  <si>
    <t>夜間対応型訪問介護</t>
    <rPh sb="2" eb="5">
      <t>タイオウガタ</t>
    </rPh>
    <phoneticPr fontId="4"/>
  </si>
  <si>
    <t>定期巡回・随時対応型訪問介護</t>
    <rPh sb="0" eb="2">
      <t>テイキ</t>
    </rPh>
    <rPh sb="2" eb="4">
      <t>ジュンカイ</t>
    </rPh>
    <rPh sb="5" eb="7">
      <t>ズイジ</t>
    </rPh>
    <rPh sb="7" eb="9">
      <t>タイオウ</t>
    </rPh>
    <rPh sb="9" eb="10">
      <t>ガタ</t>
    </rPh>
    <rPh sb="10" eb="12">
      <t>ホウモン</t>
    </rPh>
    <rPh sb="12" eb="14">
      <t>カイゴ</t>
    </rPh>
    <phoneticPr fontId="4"/>
  </si>
  <si>
    <t>保育所</t>
    <rPh sb="0" eb="2">
      <t>ホイク</t>
    </rPh>
    <rPh sb="2" eb="3">
      <t>ショ</t>
    </rPh>
    <phoneticPr fontId="4"/>
  </si>
  <si>
    <t>児童発達支援</t>
    <phoneticPr fontId="4"/>
  </si>
  <si>
    <t>放課後等デイサービス</t>
    <phoneticPr fontId="4"/>
  </si>
  <si>
    <t>小規模保育</t>
    <phoneticPr fontId="4"/>
  </si>
  <si>
    <t>福祉型障害児入所施設</t>
    <rPh sb="0" eb="2">
      <t>フクシ</t>
    </rPh>
    <rPh sb="2" eb="3">
      <t>ガタ</t>
    </rPh>
    <rPh sb="3" eb="5">
      <t>ショウガイ</t>
    </rPh>
    <rPh sb="5" eb="6">
      <t>ジ</t>
    </rPh>
    <rPh sb="6" eb="8">
      <t>ニュウショ</t>
    </rPh>
    <rPh sb="8" eb="10">
      <t>シセツ</t>
    </rPh>
    <phoneticPr fontId="4"/>
  </si>
  <si>
    <t>医療型障害児入所施設</t>
    <rPh sb="0" eb="2">
      <t>イリョウ</t>
    </rPh>
    <rPh sb="2" eb="3">
      <t>ガタ</t>
    </rPh>
    <rPh sb="3" eb="5">
      <t>ショウガイ</t>
    </rPh>
    <rPh sb="5" eb="6">
      <t>ジ</t>
    </rPh>
    <rPh sb="6" eb="8">
      <t>ニュウショ</t>
    </rPh>
    <rPh sb="8" eb="10">
      <t>シセツ</t>
    </rPh>
    <phoneticPr fontId="4"/>
  </si>
  <si>
    <t>病児保育</t>
    <phoneticPr fontId="4"/>
  </si>
  <si>
    <t>障害児相談支援事業</t>
    <rPh sb="3" eb="5">
      <t>ソウダン</t>
    </rPh>
    <rPh sb="5" eb="7">
      <t>シエン</t>
    </rPh>
    <rPh sb="7" eb="9">
      <t>ジギョウ</t>
    </rPh>
    <phoneticPr fontId="4"/>
  </si>
  <si>
    <t>児童養護施設</t>
    <rPh sb="0" eb="2">
      <t>ジドウ</t>
    </rPh>
    <rPh sb="2" eb="4">
      <t>ヨウゴ</t>
    </rPh>
    <rPh sb="4" eb="6">
      <t>シセツ</t>
    </rPh>
    <phoneticPr fontId="4"/>
  </si>
  <si>
    <t>乳児院</t>
    <phoneticPr fontId="4"/>
  </si>
  <si>
    <t>女性自立支援施設</t>
    <rPh sb="0" eb="2">
      <t>ジョセイ</t>
    </rPh>
    <rPh sb="2" eb="4">
      <t>ジリツ</t>
    </rPh>
    <rPh sb="4" eb="6">
      <t>シエン</t>
    </rPh>
    <rPh sb="6" eb="8">
      <t>シセツ</t>
    </rPh>
    <phoneticPr fontId="4"/>
  </si>
  <si>
    <t>助産施設</t>
    <phoneticPr fontId="4"/>
  </si>
  <si>
    <t>児童心理治療院</t>
    <rPh sb="0" eb="2">
      <t>ジドウ</t>
    </rPh>
    <rPh sb="2" eb="4">
      <t>シンリ</t>
    </rPh>
    <rPh sb="4" eb="6">
      <t>チリョウ</t>
    </rPh>
    <rPh sb="6" eb="7">
      <t>イン</t>
    </rPh>
    <phoneticPr fontId="4"/>
  </si>
  <si>
    <t>児童自立支援施設</t>
    <rPh sb="0" eb="2">
      <t>ジドウ</t>
    </rPh>
    <rPh sb="2" eb="4">
      <t>ジリツ</t>
    </rPh>
    <rPh sb="4" eb="6">
      <t>シエン</t>
    </rPh>
    <rPh sb="6" eb="8">
      <t>シセツ</t>
    </rPh>
    <phoneticPr fontId="4"/>
  </si>
  <si>
    <t>短期入所（障害）</t>
    <rPh sb="5" eb="7">
      <t>ショウガイ</t>
    </rPh>
    <phoneticPr fontId="4"/>
  </si>
  <si>
    <t>居宅介護（ホームヘルプ）</t>
    <phoneticPr fontId="4"/>
  </si>
  <si>
    <t>同行援護</t>
    <phoneticPr fontId="4"/>
  </si>
  <si>
    <t>生活介護</t>
    <phoneticPr fontId="4"/>
  </si>
  <si>
    <t>高齢者福祉</t>
    <rPh sb="0" eb="3">
      <t>コウレイシャ</t>
    </rPh>
    <phoneticPr fontId="42"/>
  </si>
  <si>
    <t>児童福祉及び母子・父子福祉</t>
    <rPh sb="0" eb="2">
      <t>ジドウ</t>
    </rPh>
    <rPh sb="2" eb="4">
      <t>フクシ</t>
    </rPh>
    <rPh sb="4" eb="5">
      <t>オヨ</t>
    </rPh>
    <rPh sb="6" eb="8">
      <t>ボシ</t>
    </rPh>
    <rPh sb="9" eb="11">
      <t>フシ</t>
    </rPh>
    <rPh sb="11" eb="13">
      <t>フクシ</t>
    </rPh>
    <phoneticPr fontId="1"/>
  </si>
  <si>
    <t>障害者福祉</t>
    <rPh sb="0" eb="3">
      <t>ショウガイシャ</t>
    </rPh>
    <rPh sb="3" eb="5">
      <t>フクシ</t>
    </rPh>
    <phoneticPr fontId="1"/>
  </si>
  <si>
    <t>生活保護等</t>
    <rPh sb="0" eb="2">
      <t>セイカツ</t>
    </rPh>
    <rPh sb="2" eb="4">
      <t>ホゴ</t>
    </rPh>
    <rPh sb="4" eb="5">
      <t>トウ</t>
    </rPh>
    <phoneticPr fontId="1"/>
  </si>
  <si>
    <t>年間営業日数</t>
  </si>
  <si>
    <t>年間営業日数</t>
    <phoneticPr fontId="4"/>
  </si>
  <si>
    <t>定員</t>
    <rPh sb="0" eb="2">
      <t>テイイン</t>
    </rPh>
    <phoneticPr fontId="4"/>
  </si>
  <si>
    <t>平均登録人数</t>
    <rPh sb="0" eb="2">
      <t>ヘイキン</t>
    </rPh>
    <rPh sb="2" eb="4">
      <t>トウロク</t>
    </rPh>
    <rPh sb="4" eb="6">
      <t>ニンズウ</t>
    </rPh>
    <phoneticPr fontId="4"/>
  </si>
  <si>
    <t>人</t>
    <rPh sb="0" eb="1">
      <t>ニン</t>
    </rPh>
    <phoneticPr fontId="6"/>
  </si>
  <si>
    <t>回</t>
    <rPh sb="0" eb="1">
      <t>カイ</t>
    </rPh>
    <phoneticPr fontId="6"/>
  </si>
  <si>
    <t>1日あたり訪問回数</t>
    <rPh sb="1" eb="2">
      <t>ニチ</t>
    </rPh>
    <rPh sb="5" eb="7">
      <t>ホウモン</t>
    </rPh>
    <rPh sb="7" eb="9">
      <t>カイスウ</t>
    </rPh>
    <phoneticPr fontId="4"/>
  </si>
  <si>
    <t>年間営業月数</t>
    <rPh sb="4" eb="5">
      <t>ツキ</t>
    </rPh>
    <phoneticPr fontId="4"/>
  </si>
  <si>
    <t>月</t>
    <rPh sb="0" eb="1">
      <t>ツキ</t>
    </rPh>
    <phoneticPr fontId="4"/>
  </si>
  <si>
    <t>認定こども園（幼保連携型）</t>
    <rPh sb="0" eb="2">
      <t>ニンテイ</t>
    </rPh>
    <rPh sb="5" eb="6">
      <t>エン</t>
    </rPh>
    <phoneticPr fontId="4"/>
  </si>
  <si>
    <t>認定こども園（地域裁量型）</t>
    <rPh sb="0" eb="2">
      <t>ニンテイ</t>
    </rPh>
    <rPh sb="5" eb="6">
      <t>エン</t>
    </rPh>
    <phoneticPr fontId="4"/>
  </si>
  <si>
    <t>（入力不要）</t>
  </si>
  <si>
    <t>収入額</t>
    <rPh sb="0" eb="2">
      <t>シュウニュウ</t>
    </rPh>
    <rPh sb="2" eb="3">
      <t>ガク</t>
    </rPh>
    <phoneticPr fontId="4"/>
  </si>
  <si>
    <t>－</t>
  </si>
  <si>
    <t>％</t>
  </si>
  <si>
    <t>【区分】</t>
    <rPh sb="1" eb="3">
      <t>クブン</t>
    </rPh>
    <phoneticPr fontId="4"/>
  </si>
  <si>
    <t>【施設種類】</t>
    <rPh sb="1" eb="3">
      <t>シセツ</t>
    </rPh>
    <rPh sb="3" eb="5">
      <t>シュルイ</t>
    </rPh>
    <phoneticPr fontId="4"/>
  </si>
  <si>
    <t>1回当たり単価</t>
    <rPh sb="1" eb="2">
      <t>カイ</t>
    </rPh>
    <rPh sb="2" eb="3">
      <t>ア</t>
    </rPh>
    <rPh sb="5" eb="7">
      <t>タンカ</t>
    </rPh>
    <phoneticPr fontId="4"/>
  </si>
  <si>
    <t>登録定員</t>
    <rPh sb="0" eb="2">
      <t>トウロク</t>
    </rPh>
    <rPh sb="2" eb="4">
      <t>テイイン</t>
    </rPh>
    <phoneticPr fontId="4"/>
  </si>
  <si>
    <t>（定員なし）</t>
    <rPh sb="1" eb="3">
      <t>テイイン</t>
    </rPh>
    <phoneticPr fontId="4"/>
  </si>
  <si>
    <t>年間収入額</t>
    <rPh sb="2" eb="4">
      <t>シュウニュウ</t>
    </rPh>
    <rPh sb="4" eb="5">
      <t>ガク</t>
    </rPh>
    <phoneticPr fontId="4"/>
  </si>
  <si>
    <t>年間収入額</t>
    <rPh sb="0" eb="2">
      <t>ネンカン</t>
    </rPh>
    <rPh sb="2" eb="4">
      <t>シュウニュウ</t>
    </rPh>
    <rPh sb="4" eb="5">
      <t>ガク</t>
    </rPh>
    <phoneticPr fontId="4"/>
  </si>
  <si>
    <t>千円</t>
    <rPh sb="0" eb="1">
      <t>セン</t>
    </rPh>
    <rPh sb="1" eb="2">
      <t>エン</t>
    </rPh>
    <phoneticPr fontId="4"/>
  </si>
  <si>
    <t>-</t>
  </si>
  <si>
    <t>-</t>
    <phoneticPr fontId="4"/>
  </si>
  <si>
    <t>定員数</t>
    <rPh sb="0" eb="2">
      <t>テイイン</t>
    </rPh>
    <rPh sb="2" eb="3">
      <t>スウ</t>
    </rPh>
    <phoneticPr fontId="4"/>
  </si>
  <si>
    <t>a</t>
    <phoneticPr fontId="4"/>
  </si>
  <si>
    <t>b</t>
    <phoneticPr fontId="4"/>
  </si>
  <si>
    <t>収支改善拠点・施設名</t>
    <rPh sb="0" eb="2">
      <t>シュウシ</t>
    </rPh>
    <rPh sb="2" eb="4">
      <t>カイゼン</t>
    </rPh>
    <rPh sb="4" eb="6">
      <t>キョテン</t>
    </rPh>
    <rPh sb="7" eb="9">
      <t>シセツ</t>
    </rPh>
    <rPh sb="9" eb="10">
      <t>メイ</t>
    </rPh>
    <phoneticPr fontId="4"/>
  </si>
  <si>
    <t>（入力不要）</t>
    <rPh sb="1" eb="3">
      <t>ニュウリョク</t>
    </rPh>
    <rPh sb="3" eb="5">
      <t>フヨウ</t>
    </rPh>
    <phoneticPr fontId="4"/>
  </si>
  <si>
    <t>養護老人ホーム（一般）</t>
  </si>
  <si>
    <t>養護老人ホーム（盲）</t>
  </si>
  <si>
    <t>特別養護老人ホーム（従来型）</t>
    <rPh sb="10" eb="13">
      <t>ジュウライガタ</t>
    </rPh>
    <phoneticPr fontId="21"/>
  </si>
  <si>
    <t>軽費老人ホームＡ型</t>
  </si>
  <si>
    <t>軽費老人ホームＢ型</t>
  </si>
  <si>
    <t>軽費老人ホーム（ケアハウス・単独）</t>
  </si>
  <si>
    <t>老人短期入所施設</t>
  </si>
  <si>
    <t>定期巡回・随時対応型訪問介護看護</t>
  </si>
  <si>
    <t>夜間対応型訪問介護</t>
  </si>
  <si>
    <t>訪問入浴介護</t>
  </si>
  <si>
    <t>特別養護老人ホーム（ユニット型）</t>
  </si>
  <si>
    <t>老人デイサービスセンター</t>
  </si>
  <si>
    <t>老人デイサービスセンター（地域密着型）</t>
    <rPh sb="13" eb="15">
      <t>チイキ</t>
    </rPh>
    <rPh sb="15" eb="17">
      <t>ミッチャク</t>
    </rPh>
    <phoneticPr fontId="21"/>
  </si>
  <si>
    <t>小規模多機能型居宅介護事業</t>
  </si>
  <si>
    <t>認知症対応型デイサービスセンター</t>
  </si>
  <si>
    <t>複合型サービス福祉事業（看護小規模多機能）</t>
    <rPh sb="12" eb="14">
      <t>カンゴ</t>
    </rPh>
    <rPh sb="14" eb="17">
      <t>ショウキボ</t>
    </rPh>
    <rPh sb="17" eb="20">
      <t>タキノウ</t>
    </rPh>
    <phoneticPr fontId="21"/>
  </si>
  <si>
    <t>認知症高齢者グループホーム</t>
  </si>
  <si>
    <t>福祉用具販売事業</t>
  </si>
  <si>
    <t>福祉用具貸与事業</t>
    <rPh sb="4" eb="6">
      <t>タイヨ</t>
    </rPh>
    <phoneticPr fontId="21"/>
  </si>
  <si>
    <t>児童養護施設</t>
    <rPh sb="0" eb="2">
      <t>ジドウ</t>
    </rPh>
    <phoneticPr fontId="21"/>
  </si>
  <si>
    <t>その他の児童館</t>
  </si>
  <si>
    <t>医療型児童発達支援事業</t>
  </si>
  <si>
    <t>医療型障害児入所施設</t>
  </si>
  <si>
    <t>一時預かり事業</t>
  </si>
  <si>
    <t>企業主導型保育事業</t>
  </si>
  <si>
    <t>子育て援助活動支援事業</t>
  </si>
  <si>
    <t>子育て短期支援事業</t>
  </si>
  <si>
    <t>児童家庭支援センター</t>
  </si>
  <si>
    <t>児童自立支援施設</t>
  </si>
  <si>
    <t>児童自立生活援助事業</t>
  </si>
  <si>
    <t>児童短期入所事業</t>
  </si>
  <si>
    <t>児童発達支援事業</t>
  </si>
  <si>
    <t>小規模住居型児童養育事業</t>
  </si>
  <si>
    <t>小規模保育事業</t>
  </si>
  <si>
    <t>大型児童館Ａ型</t>
  </si>
  <si>
    <t>大型児童館Ｂ型</t>
  </si>
  <si>
    <t>大型児童館Ｃ型</t>
  </si>
  <si>
    <t>地域子育て支援拠点事業</t>
  </si>
  <si>
    <t>乳児家庭全戸訪問事業</t>
  </si>
  <si>
    <t>福祉型障害児入所施設</t>
  </si>
  <si>
    <t>保育所等訪問支援事業</t>
  </si>
  <si>
    <t>母子・父子休養ホーム</t>
    <rPh sb="3" eb="5">
      <t>フシ</t>
    </rPh>
    <phoneticPr fontId="21"/>
  </si>
  <si>
    <t>母子・父子福祉センター</t>
    <rPh sb="3" eb="5">
      <t>フシ</t>
    </rPh>
    <phoneticPr fontId="21"/>
  </si>
  <si>
    <t>母子生活支援施設</t>
  </si>
  <si>
    <t>放課後児童健全育成事業</t>
  </si>
  <si>
    <t>放課後等デイサービス事業</t>
  </si>
  <si>
    <t>幼保連携型認定こども園</t>
  </si>
  <si>
    <t>養育支援訪問事業</t>
  </si>
  <si>
    <t>居宅介護事業</t>
  </si>
  <si>
    <t>医療型特定短期入所施設</t>
  </si>
  <si>
    <t>介助犬訓練事業</t>
  </si>
  <si>
    <t>共同生活援助事業</t>
  </si>
  <si>
    <t>行動援護事業</t>
  </si>
  <si>
    <t>施設入所支援事業</t>
  </si>
  <si>
    <t>視聴覚障害者情報提供施設</t>
  </si>
  <si>
    <t>自立訓練事業</t>
  </si>
  <si>
    <t>自立生活援助事業</t>
  </si>
  <si>
    <t>就労移行支援事業</t>
  </si>
  <si>
    <t>就労継続支援事業</t>
  </si>
  <si>
    <t>就労定着支援事業</t>
  </si>
  <si>
    <t>重度障害者等包括支援事業</t>
  </si>
  <si>
    <t>重度訪問介護事業</t>
  </si>
  <si>
    <t>身体障害者福祉センターＡ型</t>
  </si>
  <si>
    <t>身体障害者福祉センターＢ型</t>
  </si>
  <si>
    <t>生活介護事業</t>
  </si>
  <si>
    <t>地域活動支援センター</t>
  </si>
  <si>
    <t>聴覚障害者情報提供施設</t>
  </si>
  <si>
    <t>補装具製作施設</t>
  </si>
  <si>
    <t>盲導犬訓練施設</t>
  </si>
  <si>
    <t>医療保護施設</t>
  </si>
  <si>
    <t>授産施設</t>
  </si>
  <si>
    <t>社会事業授産施設</t>
  </si>
  <si>
    <t>地域福祉センターＡ</t>
  </si>
  <si>
    <t>地域福祉センターＢ</t>
  </si>
  <si>
    <t>総合社会福祉センター（１万未満）</t>
  </si>
  <si>
    <t>総合社会福祉センター（１万以上）</t>
  </si>
  <si>
    <t>総合社会福祉センター（３万以上）</t>
  </si>
  <si>
    <t>総合社会福祉センター（１０万以上）</t>
  </si>
  <si>
    <t>認定生活困窮者就労訓練事業</t>
  </si>
  <si>
    <r>
      <t xml:space="preserve">うちその他
</t>
    </r>
    <r>
      <rPr>
        <sz val="15"/>
        <rFont val="HG丸ｺﾞｼｯｸM-PRO"/>
        <family val="3"/>
        <charset val="128"/>
      </rPr>
      <t>（主に社会福祉法人が使用）</t>
    </r>
    <rPh sb="4" eb="5">
      <t>タ</t>
    </rPh>
    <rPh sb="7" eb="8">
      <t>オモ</t>
    </rPh>
    <rPh sb="9" eb="11">
      <t>シャカイ</t>
    </rPh>
    <rPh sb="11" eb="13">
      <t>フクシ</t>
    </rPh>
    <rPh sb="13" eb="15">
      <t>ホウジン</t>
    </rPh>
    <rPh sb="16" eb="18">
      <t>シヨウ</t>
    </rPh>
    <phoneticPr fontId="4"/>
  </si>
  <si>
    <t>障害者支援施設</t>
    <rPh sb="0" eb="3">
      <t>ショウガイシャ</t>
    </rPh>
    <rPh sb="3" eb="5">
      <t>シエン</t>
    </rPh>
    <rPh sb="5" eb="7">
      <t>シセツ</t>
    </rPh>
    <phoneticPr fontId="4"/>
  </si>
  <si>
    <t>上記以外のサービス</t>
    <rPh sb="0" eb="2">
      <t>ジョウキ</t>
    </rPh>
    <rPh sb="2" eb="4">
      <t>イガイ</t>
    </rPh>
    <phoneticPr fontId="4"/>
  </si>
  <si>
    <t>ケアハウス（一般型）</t>
    <rPh sb="6" eb="8">
      <t>イッパン</t>
    </rPh>
    <rPh sb="8" eb="9">
      <t>ガタ</t>
    </rPh>
    <phoneticPr fontId="4"/>
  </si>
  <si>
    <t>ケアハウス（特定施設）</t>
    <rPh sb="6" eb="8">
      <t>トクテイ</t>
    </rPh>
    <rPh sb="8" eb="10">
      <t>シセツ</t>
    </rPh>
    <phoneticPr fontId="4"/>
  </si>
  <si>
    <t>養護老人ホーム（一般型）</t>
    <rPh sb="0" eb="2">
      <t>ヨウゴ</t>
    </rPh>
    <rPh sb="2" eb="4">
      <t>ロウジン</t>
    </rPh>
    <rPh sb="8" eb="10">
      <t>イッパン</t>
    </rPh>
    <rPh sb="10" eb="11">
      <t>ガタ</t>
    </rPh>
    <phoneticPr fontId="4"/>
  </si>
  <si>
    <t>養護老人ホーム（特定施設）</t>
    <rPh sb="0" eb="2">
      <t>ヨウゴ</t>
    </rPh>
    <rPh sb="2" eb="4">
      <t>ロウジン</t>
    </rPh>
    <rPh sb="8" eb="10">
      <t>トクテイ</t>
    </rPh>
    <rPh sb="10" eb="12">
      <t>シセツ</t>
    </rPh>
    <phoneticPr fontId="4"/>
  </si>
  <si>
    <t>短期入所生活介護（ショートステイ・ユニット型）</t>
    <rPh sb="4" eb="6">
      <t>セイカツ</t>
    </rPh>
    <rPh sb="6" eb="8">
      <t>カイゴ</t>
    </rPh>
    <rPh sb="21" eb="22">
      <t>ガタ</t>
    </rPh>
    <phoneticPr fontId="4"/>
  </si>
  <si>
    <t>短期入所生活介護（ショートステイ・従来型）</t>
    <rPh sb="4" eb="6">
      <t>セイカツ</t>
    </rPh>
    <rPh sb="6" eb="8">
      <t>カイゴ</t>
    </rPh>
    <rPh sb="17" eb="20">
      <t>ジュウライガタ</t>
    </rPh>
    <phoneticPr fontId="4"/>
  </si>
  <si>
    <t>小規模多機能型居宅介護</t>
  </si>
  <si>
    <t>有料老人ホーム（特定施設なし）</t>
    <rPh sb="0" eb="2">
      <t>ユウリョウ</t>
    </rPh>
    <rPh sb="2" eb="4">
      <t>ロウジン</t>
    </rPh>
    <rPh sb="8" eb="10">
      <t>トクテイ</t>
    </rPh>
    <rPh sb="10" eb="12">
      <t>シセツ</t>
    </rPh>
    <phoneticPr fontId="4"/>
  </si>
  <si>
    <t>有料老人ホーム（特定施設）</t>
    <rPh sb="0" eb="2">
      <t>ユウリョウ</t>
    </rPh>
    <rPh sb="2" eb="4">
      <t>ロウジン</t>
    </rPh>
    <rPh sb="8" eb="10">
      <t>トクテイ</t>
    </rPh>
    <rPh sb="10" eb="12">
      <t>シセツ</t>
    </rPh>
    <phoneticPr fontId="4"/>
  </si>
  <si>
    <t>訪問入浴</t>
    <rPh sb="2" eb="4">
      <t>ニュウヨク</t>
    </rPh>
    <phoneticPr fontId="4"/>
  </si>
  <si>
    <t>在宅介護・地域包括支援センター</t>
    <rPh sb="0" eb="2">
      <t>ザイタク</t>
    </rPh>
    <rPh sb="2" eb="4">
      <t>カイゴ</t>
    </rPh>
    <rPh sb="5" eb="7">
      <t>チイキ</t>
    </rPh>
    <rPh sb="7" eb="9">
      <t>ホウカツ</t>
    </rPh>
    <rPh sb="9" eb="11">
      <t>シエン</t>
    </rPh>
    <phoneticPr fontId="4"/>
  </si>
  <si>
    <t>福祉用具販売</t>
  </si>
  <si>
    <t>福祉用具販売</t>
    <phoneticPr fontId="4"/>
  </si>
  <si>
    <t>福祉用具貸与</t>
    <rPh sb="4" eb="6">
      <t>タイヨ</t>
    </rPh>
    <phoneticPr fontId="21"/>
  </si>
  <si>
    <t>居宅介護支援</t>
    <rPh sb="0" eb="2">
      <t>キョタク</t>
    </rPh>
    <rPh sb="2" eb="4">
      <t>カイゴ</t>
    </rPh>
    <rPh sb="4" eb="6">
      <t>シエン</t>
    </rPh>
    <phoneticPr fontId="4"/>
  </si>
  <si>
    <t>千円</t>
    <rPh sb="0" eb="2">
      <t>センエン</t>
    </rPh>
    <phoneticPr fontId="6"/>
  </si>
  <si>
    <t>人</t>
    <rPh sb="0" eb="1">
      <t>ニン</t>
    </rPh>
    <phoneticPr fontId="4"/>
  </si>
  <si>
    <t>軽費老人ホームA型</t>
    <rPh sb="0" eb="2">
      <t>ケイヒ</t>
    </rPh>
    <rPh sb="2" eb="4">
      <t>ロウジン</t>
    </rPh>
    <rPh sb="8" eb="9">
      <t>ガタ</t>
    </rPh>
    <phoneticPr fontId="4"/>
  </si>
  <si>
    <t>軽費老人ホームB型</t>
    <rPh sb="0" eb="2">
      <t>ケイヒ</t>
    </rPh>
    <rPh sb="2" eb="4">
      <t>ロウジン</t>
    </rPh>
    <rPh sb="8" eb="9">
      <t>ガタ</t>
    </rPh>
    <phoneticPr fontId="4"/>
  </si>
  <si>
    <t>千円</t>
    <rPh sb="0" eb="2">
      <t>センエン</t>
    </rPh>
    <phoneticPr fontId="4"/>
  </si>
  <si>
    <t>千円</t>
    <phoneticPr fontId="4"/>
  </si>
  <si>
    <t>就労継続支援A型</t>
    <rPh sb="7" eb="8">
      <t>ガタ</t>
    </rPh>
    <phoneticPr fontId="1"/>
  </si>
  <si>
    <t>就労継続支援B型</t>
    <rPh sb="7" eb="8">
      <t>ガタ</t>
    </rPh>
    <phoneticPr fontId="1"/>
  </si>
  <si>
    <t>※試算上2.500％で設定しています。
　実際の適用金利は契約時の金利が適用されます。</t>
    <rPh sb="1" eb="3">
      <t>シサン</t>
    </rPh>
    <rPh sb="3" eb="4">
      <t>ジョウ</t>
    </rPh>
    <rPh sb="11" eb="13">
      <t>セッテイ</t>
    </rPh>
    <rPh sb="21" eb="23">
      <t>ジッサイ</t>
    </rPh>
    <rPh sb="24" eb="26">
      <t>テキヨウ</t>
    </rPh>
    <rPh sb="26" eb="28">
      <t>キンリ</t>
    </rPh>
    <rPh sb="29" eb="31">
      <t>ケイヤク</t>
    </rPh>
    <rPh sb="31" eb="32">
      <t>ジ</t>
    </rPh>
    <rPh sb="33" eb="35">
      <t>キンリ</t>
    </rPh>
    <rPh sb="36" eb="38">
      <t>テキヨウ</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</si>
</sst>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76" formatCode="#,##0.000;[Red]\-#,##0.000"/>
    <numFmt numFmtId="177" formatCode="#,##0;&quot;△ &quot;#,##0"/>
    <numFmt numFmtId="178" formatCode="[$-411]ggge&quot;年&quot;m&quot;月末現在&quot;&quot;&quot;;@"/>
    <numFmt numFmtId="179" formatCode="\(0.00%\)"/>
    <numFmt numFmtId="180" formatCode="\(#,##0.0\)"/>
    <numFmt numFmtId="181" formatCode="#,##0.0"/>
    <numFmt numFmtId="182" formatCode="0.0_ "/>
    <numFmt numFmtId="183" formatCode="#,##0.0_ "/>
    <numFmt numFmtId="184" formatCode="#,##0.0_ ;[Red]\-#,##0.0\ "/>
  </numFmts>
  <fonts count="47">
    <font>
      <sz val="11"/>
      <color theme="1"/>
      <name val="游ゴシック"/>
      <family val="2"/>
      <charset val="128"/>
      <scheme val="minor"/>
    </font>
    <font>
      <sz val="11"/>
      <color theme="1"/>
      <name val="游ゴシック"/>
      <family val="2"/>
      <charset val="128"/>
      <scheme val="minor"/>
    </font>
    <font>
      <sz val="11"/>
      <name val="ＭＳ Ｐゴシック"/>
      <family val="3"/>
      <charset val="128"/>
    </font>
    <font>
      <sz val="11"/>
      <name val="ＭＳ Ｐ明朝"/>
      <family val="1"/>
      <charset val="128"/>
    </font>
    <font>
      <sz val="6"/>
      <name val="游ゴシック"/>
      <family val="2"/>
      <charset val="128"/>
      <scheme val="minor"/>
    </font>
    <font>
      <b/>
      <sz val="20"/>
      <name val="HG丸ｺﾞｼｯｸM-PRO"/>
      <family val="3"/>
      <charset val="128"/>
    </font>
    <font>
      <sz val="6"/>
      <name val="ＭＳ Ｐゴシック"/>
      <family val="3"/>
      <charset val="128"/>
    </font>
    <font>
      <sz val="10"/>
      <name val="HG丸ｺﾞｼｯｸM-PRO"/>
      <family val="3"/>
      <charset val="128"/>
    </font>
    <font>
      <sz val="10"/>
      <name val="ＭＳ Ｐ明朝"/>
      <family val="1"/>
      <charset val="128"/>
    </font>
    <font>
      <sz val="11"/>
      <name val="HG丸ｺﾞｼｯｸM-PRO"/>
      <family val="3"/>
      <charset val="128"/>
    </font>
    <font>
      <sz val="10"/>
      <color rgb="FFFF0000"/>
      <name val="ＭＳ Ｐ明朝"/>
      <family val="1"/>
      <charset val="128"/>
    </font>
    <font>
      <b/>
      <sz val="12"/>
      <name val="HG丸ｺﾞｼｯｸM-PRO"/>
      <family val="3"/>
      <charset val="128"/>
    </font>
    <font>
      <b/>
      <sz val="11"/>
      <name val="HG丸ｺﾞｼｯｸM-PRO"/>
      <family val="3"/>
      <charset val="128"/>
    </font>
    <font>
      <b/>
      <sz val="10"/>
      <color rgb="FFFF0000"/>
      <name val="ＭＳ Ｐ明朝"/>
      <family val="1"/>
      <charset val="128"/>
    </font>
    <font>
      <sz val="11"/>
      <name val="ＭＳ 明朝"/>
      <family val="1"/>
      <charset val="128"/>
    </font>
    <font>
      <sz val="10"/>
      <name val="ＭＳ 明朝"/>
      <family val="1"/>
      <charset val="128"/>
    </font>
    <font>
      <sz val="11"/>
      <color rgb="FFFF0000"/>
      <name val="ＭＳ Ｐゴシック"/>
      <family val="3"/>
      <charset val="128"/>
    </font>
    <font>
      <sz val="12"/>
      <name val="HG丸ｺﾞｼｯｸM-PRO"/>
      <family val="3"/>
      <charset val="128"/>
    </font>
    <font>
      <b/>
      <sz val="14"/>
      <name val="HG丸ｺﾞｼｯｸM-PRO"/>
      <family val="3"/>
      <charset val="128"/>
    </font>
    <font>
      <b/>
      <sz val="16"/>
      <name val="HG丸ｺﾞｼｯｸM-PRO"/>
      <family val="3"/>
      <charset val="128"/>
    </font>
    <font>
      <b/>
      <sz val="14"/>
      <color rgb="FFFF0000"/>
      <name val="HGP創英角ｺﾞｼｯｸUB"/>
      <family val="3"/>
      <charset val="128"/>
    </font>
    <font>
      <b/>
      <sz val="14"/>
      <color rgb="FFFF0000"/>
      <name val="HG丸ｺﾞｼｯｸM-PRO"/>
      <family val="3"/>
      <charset val="128"/>
    </font>
    <font>
      <b/>
      <sz val="11"/>
      <color rgb="FFFF0000"/>
      <name val="HG丸ｺﾞｼｯｸM-PRO"/>
      <family val="3"/>
      <charset val="128"/>
    </font>
    <font>
      <sz val="14"/>
      <name val="HG丸ｺﾞｼｯｸM-PRO"/>
      <family val="3"/>
      <charset val="128"/>
    </font>
    <font>
      <sz val="16"/>
      <name val="HG丸ｺﾞｼｯｸM-PRO"/>
      <family val="3"/>
      <charset val="128"/>
    </font>
    <font>
      <sz val="14"/>
      <name val="ＭＳ Ｐゴシック"/>
      <family val="3"/>
      <charset val="128"/>
    </font>
    <font>
      <sz val="20"/>
      <name val="HG丸ｺﾞｼｯｸM-PRO"/>
      <family val="3"/>
      <charset val="128"/>
    </font>
    <font>
      <b/>
      <sz val="18"/>
      <name val="HG丸ｺﾞｼｯｸM-PRO"/>
      <family val="3"/>
      <charset val="128"/>
    </font>
    <font>
      <sz val="14"/>
      <color theme="1"/>
      <name val="HG丸ｺﾞｼｯｸM-PRO"/>
      <family val="3"/>
      <charset val="128"/>
    </font>
    <font>
      <sz val="16"/>
      <name val="ＭＳ Ｐ明朝"/>
      <family val="1"/>
      <charset val="128"/>
    </font>
    <font>
      <b/>
      <sz val="16"/>
      <color rgb="FFFF0000"/>
      <name val="HG丸ｺﾞｼｯｸM-PRO"/>
      <family val="3"/>
      <charset val="128"/>
    </font>
    <font>
      <b/>
      <sz val="10"/>
      <color rgb="FFFF0000"/>
      <name val="HG丸ｺﾞｼｯｸM-PRO"/>
      <family val="3"/>
      <charset val="128"/>
    </font>
    <font>
      <b/>
      <sz val="10"/>
      <name val="HG丸ｺﾞｼｯｸM-PRO"/>
      <family val="3"/>
      <charset val="128"/>
    </font>
    <font>
      <sz val="11"/>
      <color theme="1"/>
      <name val="HG丸ｺﾞｼｯｸM-PRO"/>
      <family val="3"/>
      <charset val="128"/>
    </font>
    <font>
      <sz val="20"/>
      <name val="ＭＳ Ｐゴシック"/>
      <family val="3"/>
      <charset val="128"/>
    </font>
    <font>
      <sz val="18"/>
      <name val="ＭＳ Ｐゴシック"/>
      <family val="3"/>
      <charset val="128"/>
    </font>
    <font>
      <sz val="18"/>
      <name val="HG丸ｺﾞｼｯｸM-PRO"/>
      <family val="3"/>
      <charset val="128"/>
    </font>
    <font>
      <b/>
      <sz val="20"/>
      <color rgb="FFFF0000"/>
      <name val="HGP創英角ｺﾞｼｯｸUB"/>
      <family val="3"/>
      <charset val="128"/>
    </font>
    <font>
      <b/>
      <sz val="28"/>
      <name val="HG丸ｺﾞｼｯｸM-PRO"/>
      <family val="3"/>
      <charset val="128"/>
    </font>
    <font>
      <sz val="28"/>
      <name val="ＭＳ Ｐゴシック"/>
      <family val="3"/>
      <charset val="128"/>
    </font>
    <font>
      <sz val="11"/>
      <color rgb="FFFF0000"/>
      <name val="HG丸ｺﾞｼｯｸM-PRO"/>
      <family val="3"/>
      <charset val="128"/>
    </font>
    <font>
      <sz val="9"/>
      <name val="HG丸ｺﾞｼｯｸM-PRO"/>
      <family val="3"/>
      <charset val="128"/>
    </font>
    <font>
      <sz val="11"/>
      <color theme="1"/>
      <name val="游ゴシック"/>
      <family val="3"/>
      <charset val="128"/>
      <scheme val="minor"/>
    </font>
    <font>
      <sz val="11.5"/>
      <color theme="1"/>
      <name val="游ゴシック"/>
      <family val="3"/>
      <charset val="128"/>
      <scheme val="minor"/>
    </font>
    <font>
      <sz val="11.5"/>
      <name val="游ゴシック"/>
      <family val="3"/>
      <charset val="128"/>
      <scheme val="minor"/>
    </font>
    <font>
      <sz val="15"/>
      <name val="HG丸ｺﾞｼｯｸM-PRO"/>
      <family val="3"/>
      <charset val="128"/>
    </font>
    <font>
      <sz val="9"/>
      <color indexed="81"/>
      <name val="MS P ゴシック"/>
      <family val="3"/>
      <charset val="128"/>
    </font>
  </fonts>
  <fills count="8">
    <fill>
      <patternFill patternType="none"/>
    </fill>
    <fill>
      <patternFill patternType="gray125"/>
    </fill>
    <fill>
      <patternFill patternType="solid">
        <fgColor rgb="FFFFFF99"/>
        <bgColor indexed="64"/>
      </patternFill>
    </fill>
    <fill>
      <patternFill patternType="solid">
        <fgColor theme="0" tint="-0.14999847407452621"/>
        <bgColor indexed="64"/>
      </patternFill>
    </fill>
    <fill>
      <patternFill patternType="solid">
        <fgColor theme="0"/>
        <bgColor indexed="64"/>
      </patternFill>
    </fill>
    <fill>
      <patternFill patternType="solid">
        <fgColor theme="5" tint="0.79998168889431442"/>
        <bgColor indexed="64"/>
      </patternFill>
    </fill>
    <fill>
      <patternFill patternType="solid">
        <fgColor theme="9" tint="0.79998168889431442"/>
        <bgColor indexed="64"/>
      </patternFill>
    </fill>
    <fill>
      <patternFill patternType="solid">
        <fgColor theme="9" tint="0.39997558519241921"/>
        <bgColor indexed="64"/>
      </patternFill>
    </fill>
  </fills>
  <borders count="100">
    <border>
      <left/>
      <right/>
      <top/>
      <bottom/>
      <diagonal/>
    </border>
    <border>
      <left/>
      <right/>
      <top/>
      <bottom style="thin">
        <color indexed="64"/>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
      <left/>
      <right style="medium">
        <color indexed="64"/>
      </right>
      <top style="medium">
        <color indexed="64"/>
      </top>
      <bottom/>
      <diagonal/>
    </border>
    <border>
      <left/>
      <right/>
      <top style="medium">
        <color indexed="64"/>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medium">
        <color indexed="64"/>
      </bottom>
      <diagonal/>
    </border>
    <border>
      <left/>
      <right/>
      <top style="hair">
        <color auto="1"/>
      </top>
      <bottom style="hair">
        <color auto="1"/>
      </bottom>
      <diagonal/>
    </border>
    <border>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right style="medium">
        <color indexed="64"/>
      </right>
      <top style="hair">
        <color indexed="64"/>
      </top>
      <bottom style="hair">
        <color indexed="64"/>
      </bottom>
      <diagonal/>
    </border>
    <border>
      <left/>
      <right/>
      <top style="hair">
        <color auto="1"/>
      </top>
      <bottom/>
      <diagonal/>
    </border>
    <border>
      <left/>
      <right style="thin">
        <color indexed="64"/>
      </right>
      <top style="hair">
        <color indexed="64"/>
      </top>
      <bottom/>
      <diagonal/>
    </border>
    <border>
      <left style="thin">
        <color indexed="64"/>
      </left>
      <right/>
      <top style="hair">
        <color indexed="64"/>
      </top>
      <bottom/>
      <diagonal/>
    </border>
    <border>
      <left/>
      <right style="medium">
        <color indexed="64"/>
      </right>
      <top style="hair">
        <color auto="1"/>
      </top>
      <bottom/>
      <diagonal/>
    </border>
    <border>
      <left/>
      <right/>
      <top style="double">
        <color indexed="64"/>
      </top>
      <bottom style="double">
        <color indexed="64"/>
      </bottom>
      <diagonal/>
    </border>
    <border>
      <left/>
      <right style="thin">
        <color indexed="64"/>
      </right>
      <top style="double">
        <color indexed="64"/>
      </top>
      <bottom style="double">
        <color indexed="64"/>
      </bottom>
      <diagonal/>
    </border>
    <border>
      <left style="thin">
        <color indexed="64"/>
      </left>
      <right/>
      <top style="double">
        <color indexed="64"/>
      </top>
      <bottom style="double">
        <color indexed="64"/>
      </bottom>
      <diagonal/>
    </border>
    <border>
      <left/>
      <right/>
      <top/>
      <bottom style="hair">
        <color auto="1"/>
      </bottom>
      <diagonal/>
    </border>
    <border>
      <left/>
      <right style="thin">
        <color indexed="64"/>
      </right>
      <top/>
      <bottom style="hair">
        <color indexed="64"/>
      </bottom>
      <diagonal/>
    </border>
    <border>
      <left/>
      <right/>
      <top/>
      <bottom style="dashed">
        <color auto="1"/>
      </bottom>
      <diagonal/>
    </border>
    <border>
      <left/>
      <right/>
      <top style="dashed">
        <color indexed="64"/>
      </top>
      <bottom style="dashed">
        <color indexed="64"/>
      </bottom>
      <diagonal/>
    </border>
    <border>
      <left/>
      <right/>
      <top/>
      <bottom style="double">
        <color indexed="64"/>
      </bottom>
      <diagonal/>
    </border>
    <border>
      <left/>
      <right style="double">
        <color indexed="64"/>
      </right>
      <top/>
      <bottom style="double">
        <color indexed="64"/>
      </bottom>
      <diagonal/>
    </border>
    <border>
      <left/>
      <right/>
      <top style="dashed">
        <color auto="1"/>
      </top>
      <bottom/>
      <diagonal/>
    </border>
    <border>
      <left/>
      <right style="thin">
        <color indexed="64"/>
      </right>
      <top/>
      <bottom style="medium">
        <color indexed="64"/>
      </bottom>
      <diagonal/>
    </border>
    <border>
      <left style="thin">
        <color indexed="64"/>
      </left>
      <right/>
      <top/>
      <bottom style="hair">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right style="medium">
        <color indexed="64"/>
      </right>
      <top/>
      <bottom style="hair">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style="medium">
        <color indexed="64"/>
      </top>
      <bottom/>
      <diagonal/>
    </border>
    <border>
      <left style="medium">
        <color indexed="64"/>
      </left>
      <right style="hair">
        <color auto="1"/>
      </right>
      <top/>
      <bottom/>
      <diagonal/>
    </border>
    <border diagonalDown="1">
      <left style="medium">
        <color indexed="64"/>
      </left>
      <right style="thin">
        <color indexed="64"/>
      </right>
      <top style="medium">
        <color indexed="64"/>
      </top>
      <bottom style="hair">
        <color indexed="64"/>
      </bottom>
      <diagonal style="thin">
        <color indexed="64"/>
      </diagonal>
    </border>
    <border diagonalDown="1">
      <left style="thin">
        <color indexed="64"/>
      </left>
      <right style="thin">
        <color indexed="64"/>
      </right>
      <top style="medium">
        <color indexed="64"/>
      </top>
      <bottom style="hair">
        <color indexed="64"/>
      </bottom>
      <diagonal style="thin">
        <color indexed="64"/>
      </diagonal>
    </border>
    <border diagonalDown="1">
      <left style="medium">
        <color indexed="64"/>
      </left>
      <right style="thin">
        <color indexed="64"/>
      </right>
      <top style="hair">
        <color indexed="64"/>
      </top>
      <bottom style="thin">
        <color indexed="64"/>
      </bottom>
      <diagonal style="thin">
        <color indexed="64"/>
      </diagonal>
    </border>
    <border diagonalDown="1">
      <left style="thin">
        <color indexed="64"/>
      </left>
      <right style="thin">
        <color indexed="64"/>
      </right>
      <top style="hair">
        <color indexed="64"/>
      </top>
      <bottom style="thin">
        <color indexed="64"/>
      </bottom>
      <diagonal style="thin">
        <color indexed="64"/>
      </diagonal>
    </border>
    <border>
      <left style="thin">
        <color indexed="64"/>
      </left>
      <right style="medium">
        <color indexed="64"/>
      </right>
      <top style="medium">
        <color indexed="64"/>
      </top>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hair">
        <color auto="1"/>
      </left>
      <right/>
      <top style="hair">
        <color indexed="64"/>
      </top>
      <bottom style="hair">
        <color indexed="64"/>
      </bottom>
      <diagonal/>
    </border>
    <border>
      <left style="hair">
        <color auto="1"/>
      </left>
      <right/>
      <top style="hair">
        <color indexed="64"/>
      </top>
      <bottom/>
      <diagonal/>
    </border>
    <border>
      <left style="hair">
        <color auto="1"/>
      </left>
      <right/>
      <top/>
      <bottom style="hair">
        <color indexed="64"/>
      </bottom>
      <diagonal/>
    </border>
    <border>
      <left style="double">
        <color indexed="64"/>
      </left>
      <right style="hair">
        <color auto="1"/>
      </right>
      <top style="double">
        <color indexed="64"/>
      </top>
      <bottom style="double">
        <color indexed="64"/>
      </bottom>
      <diagonal/>
    </border>
    <border>
      <left style="hair">
        <color auto="1"/>
      </left>
      <right/>
      <top style="double">
        <color indexed="64"/>
      </top>
      <bottom style="double">
        <color indexed="64"/>
      </bottom>
      <diagonal/>
    </border>
    <border>
      <left/>
      <right style="double">
        <color indexed="64"/>
      </right>
      <top style="double">
        <color indexed="64"/>
      </top>
      <bottom style="double">
        <color indexed="64"/>
      </bottom>
      <diagonal/>
    </border>
    <border>
      <left style="double">
        <color indexed="64"/>
      </left>
      <right style="hair">
        <color auto="1"/>
      </right>
      <top style="double">
        <color indexed="64"/>
      </top>
      <bottom/>
      <diagonal/>
    </border>
    <border>
      <left style="hair">
        <color auto="1"/>
      </left>
      <right/>
      <top style="double">
        <color indexed="64"/>
      </top>
      <bottom/>
      <diagonal/>
    </border>
    <border>
      <left/>
      <right/>
      <top style="double">
        <color indexed="64"/>
      </top>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double">
        <color indexed="64"/>
      </left>
      <right style="hair">
        <color indexed="64"/>
      </right>
      <top/>
      <bottom style="double">
        <color indexed="64"/>
      </bottom>
      <diagonal/>
    </border>
    <border>
      <left style="hair">
        <color auto="1"/>
      </left>
      <right/>
      <top/>
      <bottom style="double">
        <color indexed="64"/>
      </bottom>
      <diagonal/>
    </border>
    <border>
      <left style="thin">
        <color indexed="64"/>
      </left>
      <right/>
      <top/>
      <bottom style="double">
        <color indexed="64"/>
      </bottom>
      <diagonal/>
    </border>
    <border>
      <left/>
      <right style="thin">
        <color indexed="64"/>
      </right>
      <top/>
      <bottom style="double">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hair">
        <color auto="1"/>
      </right>
      <top style="thin">
        <color indexed="64"/>
      </top>
      <bottom style="hair">
        <color indexed="64"/>
      </bottom>
      <diagonal/>
    </border>
    <border>
      <left style="medium">
        <color indexed="64"/>
      </left>
      <right style="hair">
        <color auto="1"/>
      </right>
      <top style="hair">
        <color indexed="64"/>
      </top>
      <bottom style="hair">
        <color indexed="64"/>
      </bottom>
      <diagonal/>
    </border>
    <border>
      <left style="medium">
        <color indexed="64"/>
      </left>
      <right style="hair">
        <color auto="1"/>
      </right>
      <top style="hair">
        <color indexed="64"/>
      </top>
      <bottom/>
      <diagonal/>
    </border>
    <border>
      <left style="medium">
        <color indexed="64"/>
      </left>
      <right style="hair">
        <color auto="1"/>
      </right>
      <top/>
      <bottom style="hair">
        <color indexed="64"/>
      </bottom>
      <diagonal/>
    </border>
    <border>
      <left style="medium">
        <color indexed="64"/>
      </left>
      <right style="hair">
        <color auto="1"/>
      </right>
      <top style="hair">
        <color indexed="64"/>
      </top>
      <bottom style="double">
        <color indexed="64"/>
      </bottom>
      <diagonal/>
    </border>
    <border>
      <left style="medium">
        <color indexed="64"/>
      </left>
      <right style="hair">
        <color auto="1"/>
      </right>
      <top style="double">
        <color indexed="64"/>
      </top>
      <bottom style="hair">
        <color indexed="64"/>
      </bottom>
      <diagonal/>
    </border>
    <border diagonalDown="1">
      <left style="thin">
        <color indexed="64"/>
      </left>
      <right/>
      <top style="hair">
        <color indexed="64"/>
      </top>
      <bottom style="double">
        <color indexed="64"/>
      </bottom>
      <diagonal style="thin">
        <color indexed="64"/>
      </diagonal>
    </border>
    <border diagonalDown="1">
      <left/>
      <right/>
      <top style="hair">
        <color indexed="64"/>
      </top>
      <bottom style="double">
        <color indexed="64"/>
      </bottom>
      <diagonal style="thin">
        <color indexed="64"/>
      </diagonal>
    </border>
    <border diagonalDown="1">
      <left/>
      <right style="thin">
        <color indexed="64"/>
      </right>
      <top style="hair">
        <color indexed="64"/>
      </top>
      <bottom style="double">
        <color indexed="64"/>
      </bottom>
      <diagonal style="thin">
        <color indexed="64"/>
      </diagonal>
    </border>
    <border>
      <left/>
      <right/>
      <top style="thin">
        <color indexed="64"/>
      </top>
      <bottom style="dashed">
        <color auto="1"/>
      </bottom>
      <diagonal/>
    </border>
    <border>
      <left/>
      <right/>
      <top style="thin">
        <color indexed="64"/>
      </top>
      <bottom style="dotted">
        <color indexed="64"/>
      </bottom>
      <diagonal/>
    </border>
    <border>
      <left/>
      <right/>
      <top style="dotted">
        <color indexed="64"/>
      </top>
      <bottom style="dotted">
        <color indexed="64"/>
      </bottom>
      <diagonal/>
    </border>
    <border>
      <left/>
      <right/>
      <top style="dotted">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dotted">
        <color indexed="64"/>
      </bottom>
      <diagonal/>
    </border>
    <border>
      <left style="thin">
        <color indexed="64"/>
      </left>
      <right style="thin">
        <color indexed="64"/>
      </right>
      <top/>
      <bottom/>
      <diagonal/>
    </border>
    <border>
      <left style="thin">
        <color indexed="64"/>
      </left>
      <right style="thin">
        <color indexed="64"/>
      </right>
      <top style="dotted">
        <color indexed="64"/>
      </top>
      <bottom style="dotted">
        <color indexed="64"/>
      </bottom>
      <diagonal/>
    </border>
    <border>
      <left style="thin">
        <color indexed="64"/>
      </left>
      <right style="thin">
        <color indexed="64"/>
      </right>
      <top style="dotted">
        <color indexed="64"/>
      </top>
      <bottom style="thin">
        <color indexed="64"/>
      </bottom>
      <diagonal/>
    </border>
    <border>
      <left style="thin">
        <color indexed="64"/>
      </left>
      <right style="thin">
        <color indexed="64"/>
      </right>
      <top style="dashed">
        <color indexed="64"/>
      </top>
      <bottom style="thin">
        <color indexed="64"/>
      </bottom>
      <diagonal/>
    </border>
    <border>
      <left/>
      <right/>
      <top/>
      <bottom style="dotted">
        <color auto="1"/>
      </bottom>
      <diagonal/>
    </border>
  </borders>
  <cellStyleXfs count="5">
    <xf numFmtId="0" fontId="0" fillId="0" borderId="0">
      <alignment vertical="center"/>
    </xf>
    <xf numFmtId="38" fontId="1" fillId="0" borderId="0" applyFont="0" applyFill="0" applyBorder="0" applyAlignment="0" applyProtection="0">
      <alignment vertical="center"/>
    </xf>
    <xf numFmtId="0" fontId="2" fillId="0" borderId="0"/>
    <xf numFmtId="0" fontId="14" fillId="0" borderId="0"/>
    <xf numFmtId="38" fontId="2" fillId="0" borderId="0" applyFont="0" applyFill="0" applyBorder="0" applyAlignment="0" applyProtection="0"/>
  </cellStyleXfs>
  <cellXfs count="413">
    <xf numFmtId="0" fontId="0" fillId="0" borderId="0" xfId="0">
      <alignment vertical="center"/>
    </xf>
    <xf numFmtId="0" fontId="3" fillId="0" borderId="0" xfId="2" applyFont="1" applyAlignment="1">
      <alignment vertical="center" textRotation="255"/>
    </xf>
    <xf numFmtId="0" fontId="3" fillId="0" borderId="0" xfId="2" applyFont="1" applyAlignment="1">
      <alignment vertical="center"/>
    </xf>
    <xf numFmtId="0" fontId="8" fillId="0" borderId="0" xfId="2" applyFont="1" applyAlignment="1">
      <alignment vertical="center"/>
    </xf>
    <xf numFmtId="0" fontId="9" fillId="0" borderId="0" xfId="2" applyFont="1" applyAlignment="1">
      <alignment vertical="center"/>
    </xf>
    <xf numFmtId="0" fontId="10" fillId="0" borderId="0" xfId="2" applyFont="1" applyAlignment="1">
      <alignment vertical="center"/>
    </xf>
    <xf numFmtId="0" fontId="13" fillId="0" borderId="0" xfId="2" applyFont="1" applyAlignment="1">
      <alignment vertical="center"/>
    </xf>
    <xf numFmtId="0" fontId="15" fillId="0" borderId="0" xfId="3" applyFont="1" applyAlignment="1">
      <alignment vertical="center"/>
    </xf>
    <xf numFmtId="0" fontId="16" fillId="0" borderId="0" xfId="2" applyFont="1" applyAlignment="1">
      <alignment vertical="center"/>
    </xf>
    <xf numFmtId="0" fontId="12" fillId="0" borderId="0" xfId="2" applyFont="1" applyAlignment="1">
      <alignment vertical="top" wrapText="1"/>
    </xf>
    <xf numFmtId="0" fontId="15" fillId="0" borderId="7" xfId="3" applyFont="1" applyBorder="1" applyAlignment="1">
      <alignment vertical="center"/>
    </xf>
    <xf numFmtId="0" fontId="3" fillId="0" borderId="0" xfId="2" applyFont="1" applyAlignment="1">
      <alignment horizontal="left" vertical="center"/>
    </xf>
    <xf numFmtId="0" fontId="12" fillId="0" borderId="0" xfId="2" applyFont="1" applyAlignment="1">
      <alignment horizontal="left" vertical="center"/>
    </xf>
    <xf numFmtId="0" fontId="8" fillId="0" borderId="0" xfId="2" applyFont="1" applyAlignment="1">
      <alignment horizontal="left" vertical="center"/>
    </xf>
    <xf numFmtId="0" fontId="8" fillId="0" borderId="0" xfId="2" applyFont="1" applyAlignment="1">
      <alignment horizontal="center" vertical="center"/>
    </xf>
    <xf numFmtId="0" fontId="9" fillId="4" borderId="2" xfId="2" applyFont="1" applyFill="1" applyBorder="1" applyAlignment="1">
      <alignment vertical="center"/>
    </xf>
    <xf numFmtId="0" fontId="3" fillId="4" borderId="20" xfId="2" applyFont="1" applyFill="1" applyBorder="1" applyAlignment="1">
      <alignment vertical="center"/>
    </xf>
    <xf numFmtId="0" fontId="9" fillId="4" borderId="19" xfId="2" applyFont="1" applyFill="1" applyBorder="1" applyAlignment="1">
      <alignment vertical="center"/>
    </xf>
    <xf numFmtId="0" fontId="9" fillId="4" borderId="7" xfId="2" applyFont="1" applyFill="1" applyBorder="1" applyAlignment="1">
      <alignment vertical="center"/>
    </xf>
    <xf numFmtId="0" fontId="19" fillId="4" borderId="16" xfId="2" applyFont="1" applyFill="1" applyBorder="1" applyAlignment="1">
      <alignment horizontal="center" vertical="center"/>
    </xf>
    <xf numFmtId="0" fontId="3" fillId="4" borderId="0" xfId="2" applyFont="1" applyFill="1" applyAlignment="1">
      <alignment vertical="center"/>
    </xf>
    <xf numFmtId="0" fontId="9" fillId="4" borderId="0" xfId="2" applyFont="1" applyFill="1" applyAlignment="1">
      <alignment vertical="center"/>
    </xf>
    <xf numFmtId="0" fontId="11" fillId="4" borderId="21" xfId="2" applyFont="1" applyFill="1" applyBorder="1" applyAlignment="1">
      <alignment horizontal="left" vertical="center"/>
    </xf>
    <xf numFmtId="0" fontId="11" fillId="4" borderId="0" xfId="2" applyFont="1" applyFill="1" applyAlignment="1">
      <alignment horizontal="left" vertical="center"/>
    </xf>
    <xf numFmtId="176" fontId="19" fillId="4" borderId="0" xfId="1" applyNumberFormat="1" applyFont="1" applyFill="1" applyBorder="1" applyAlignment="1">
      <alignment horizontal="center" vertical="center"/>
    </xf>
    <xf numFmtId="0" fontId="12" fillId="4" borderId="0" xfId="2" applyFont="1" applyFill="1" applyAlignment="1">
      <alignment horizontal="center" vertical="center" wrapText="1"/>
    </xf>
    <xf numFmtId="0" fontId="11" fillId="4" borderId="16" xfId="2" applyFont="1" applyFill="1" applyBorder="1" applyAlignment="1">
      <alignment horizontal="left" vertical="center"/>
    </xf>
    <xf numFmtId="0" fontId="9" fillId="4" borderId="22" xfId="2" applyFont="1" applyFill="1" applyBorder="1" applyAlignment="1">
      <alignment vertical="center"/>
    </xf>
    <xf numFmtId="0" fontId="9" fillId="4" borderId="24" xfId="2" applyFont="1" applyFill="1" applyBorder="1" applyAlignment="1">
      <alignment vertical="center"/>
    </xf>
    <xf numFmtId="0" fontId="7" fillId="4" borderId="24" xfId="2" applyFont="1" applyFill="1" applyBorder="1" applyAlignment="1">
      <alignment horizontal="center" vertical="center"/>
    </xf>
    <xf numFmtId="177" fontId="9" fillId="4" borderId="24" xfId="2" applyNumberFormat="1" applyFont="1" applyFill="1" applyBorder="1" applyAlignment="1">
      <alignment horizontal="right" vertical="center"/>
    </xf>
    <xf numFmtId="0" fontId="9" fillId="4" borderId="24" xfId="2" applyFont="1" applyFill="1" applyBorder="1" applyAlignment="1">
      <alignment horizontal="left" vertical="center"/>
    </xf>
    <xf numFmtId="0" fontId="9" fillId="4" borderId="24" xfId="2" applyFont="1" applyFill="1" applyBorder="1" applyAlignment="1">
      <alignment horizontal="right" vertical="center"/>
    </xf>
    <xf numFmtId="0" fontId="17" fillId="4" borderId="24" xfId="2" applyFont="1" applyFill="1" applyBorder="1" applyAlignment="1">
      <alignment horizontal="left" vertical="center"/>
    </xf>
    <xf numFmtId="0" fontId="9" fillId="4" borderId="24" xfId="2" applyFont="1" applyFill="1" applyBorder="1" applyAlignment="1">
      <alignment horizontal="left" vertical="top"/>
    </xf>
    <xf numFmtId="0" fontId="3" fillId="4" borderId="0" xfId="2" applyFont="1" applyFill="1" applyAlignment="1">
      <alignment horizontal="left" vertical="center"/>
    </xf>
    <xf numFmtId="0" fontId="11" fillId="4" borderId="0" xfId="2" applyFont="1" applyFill="1" applyAlignment="1">
      <alignment vertical="center" textRotation="255" wrapText="1"/>
    </xf>
    <xf numFmtId="0" fontId="2" fillId="4" borderId="0" xfId="2" applyFill="1"/>
    <xf numFmtId="0" fontId="11" fillId="4" borderId="0" xfId="2" applyFont="1" applyFill="1"/>
    <xf numFmtId="0" fontId="9" fillId="4" borderId="0" xfId="2" applyFont="1" applyFill="1"/>
    <xf numFmtId="0" fontId="8" fillId="4" borderId="0" xfId="2" applyFont="1" applyFill="1" applyAlignment="1">
      <alignment horizontal="left" vertical="center"/>
    </xf>
    <xf numFmtId="0" fontId="12" fillId="4" borderId="0" xfId="2" applyFont="1" applyFill="1" applyAlignment="1">
      <alignment horizontal="left" vertical="center"/>
    </xf>
    <xf numFmtId="0" fontId="22" fillId="4" borderId="20" xfId="2" applyFont="1" applyFill="1" applyBorder="1" applyAlignment="1">
      <alignment vertical="center"/>
    </xf>
    <xf numFmtId="0" fontId="21" fillId="4" borderId="20" xfId="2" applyFont="1" applyFill="1" applyBorder="1" applyAlignment="1">
      <alignment horizontal="left" vertical="center"/>
    </xf>
    <xf numFmtId="38" fontId="21" fillId="4" borderId="20" xfId="2" applyNumberFormat="1" applyFont="1" applyFill="1" applyBorder="1" applyAlignment="1">
      <alignment horizontal="left" vertical="center"/>
    </xf>
    <xf numFmtId="0" fontId="21" fillId="4" borderId="20" xfId="2" applyFont="1" applyFill="1" applyBorder="1" applyAlignment="1">
      <alignment vertical="center"/>
    </xf>
    <xf numFmtId="0" fontId="9" fillId="4" borderId="0" xfId="2" applyFont="1" applyFill="1" applyAlignment="1">
      <alignment horizontal="center" vertical="center" textRotation="255"/>
    </xf>
    <xf numFmtId="0" fontId="9" fillId="4" borderId="23" xfId="2" applyFont="1" applyFill="1" applyBorder="1" applyAlignment="1">
      <alignment vertical="center"/>
    </xf>
    <xf numFmtId="0" fontId="9" fillId="4" borderId="0" xfId="2" applyFont="1" applyFill="1" applyAlignment="1">
      <alignment horizontal="center" vertical="center" textRotation="255" wrapText="1"/>
    </xf>
    <xf numFmtId="0" fontId="9" fillId="4" borderId="0" xfId="2" applyFont="1" applyFill="1" applyAlignment="1">
      <alignment horizontal="left" vertical="center"/>
    </xf>
    <xf numFmtId="0" fontId="9" fillId="4" borderId="0" xfId="2" applyFont="1" applyFill="1" applyAlignment="1">
      <alignment horizontal="center" vertical="top" textRotation="255" wrapText="1"/>
    </xf>
    <xf numFmtId="38" fontId="9" fillId="4" borderId="0" xfId="2" applyNumberFormat="1" applyFont="1" applyFill="1" applyAlignment="1">
      <alignment vertical="center"/>
    </xf>
    <xf numFmtId="38" fontId="9" fillId="4" borderId="0" xfId="2" applyNumberFormat="1" applyFont="1" applyFill="1" applyAlignment="1">
      <alignment horizontal="right" vertical="center"/>
    </xf>
    <xf numFmtId="0" fontId="9" fillId="4" borderId="0" xfId="2" applyFont="1" applyFill="1" applyAlignment="1">
      <alignment horizontal="left"/>
    </xf>
    <xf numFmtId="0" fontId="11" fillId="4" borderId="0" xfId="2" applyFont="1" applyFill="1" applyAlignment="1">
      <alignment horizontal="right"/>
    </xf>
    <xf numFmtId="0" fontId="9" fillId="4" borderId="0" xfId="2" applyFont="1" applyFill="1" applyAlignment="1">
      <alignment vertical="top" wrapText="1"/>
    </xf>
    <xf numFmtId="0" fontId="9" fillId="4" borderId="0" xfId="2" quotePrefix="1" applyFont="1" applyFill="1" applyAlignment="1">
      <alignment horizontal="center" vertical="center" wrapText="1"/>
    </xf>
    <xf numFmtId="0" fontId="21" fillId="4" borderId="0" xfId="2" applyFont="1" applyFill="1" applyAlignment="1">
      <alignment horizontal="left" vertical="center"/>
    </xf>
    <xf numFmtId="38" fontId="21" fillId="4" borderId="0" xfId="2" applyNumberFormat="1" applyFont="1" applyFill="1" applyAlignment="1">
      <alignment horizontal="left" vertical="center"/>
    </xf>
    <xf numFmtId="38" fontId="21" fillId="4" borderId="0" xfId="4" applyFont="1" applyFill="1" applyBorder="1" applyAlignment="1">
      <alignment horizontal="right" vertical="center"/>
    </xf>
    <xf numFmtId="0" fontId="21" fillId="4" borderId="0" xfId="2" applyFont="1" applyFill="1" applyAlignment="1">
      <alignment vertical="center"/>
    </xf>
    <xf numFmtId="0" fontId="18" fillId="4" borderId="0" xfId="2" applyFont="1" applyFill="1" applyAlignment="1">
      <alignment vertical="center"/>
    </xf>
    <xf numFmtId="0" fontId="31" fillId="4" borderId="0" xfId="2" applyFont="1" applyFill="1" applyAlignment="1">
      <alignment vertical="center"/>
    </xf>
    <xf numFmtId="0" fontId="9" fillId="4" borderId="0" xfId="2" applyFont="1" applyFill="1" applyAlignment="1">
      <alignment vertical="center" shrinkToFit="1"/>
    </xf>
    <xf numFmtId="0" fontId="9" fillId="4" borderId="0" xfId="2" applyFont="1" applyFill="1" applyAlignment="1">
      <alignment horizontal="left" vertical="center" shrinkToFit="1"/>
    </xf>
    <xf numFmtId="0" fontId="32" fillId="4" borderId="0" xfId="2" applyFont="1" applyFill="1" applyAlignment="1">
      <alignment vertical="center"/>
    </xf>
    <xf numFmtId="0" fontId="9" fillId="4" borderId="0" xfId="2" applyFont="1" applyFill="1" applyAlignment="1">
      <alignment horizontal="left" vertical="center" textRotation="255"/>
    </xf>
    <xf numFmtId="0" fontId="9" fillId="4" borderId="42" xfId="2" applyFont="1" applyFill="1" applyBorder="1" applyAlignment="1">
      <alignment horizontal="center" vertical="center" textRotation="255"/>
    </xf>
    <xf numFmtId="0" fontId="12" fillId="4" borderId="42" xfId="2" applyFont="1" applyFill="1" applyBorder="1" applyAlignment="1">
      <alignment horizontal="left" vertical="center"/>
    </xf>
    <xf numFmtId="0" fontId="9" fillId="4" borderId="42" xfId="2" applyFont="1" applyFill="1" applyBorder="1" applyAlignment="1">
      <alignment horizontal="center" vertical="center"/>
    </xf>
    <xf numFmtId="38" fontId="9" fillId="4" borderId="0" xfId="4" applyFont="1" applyFill="1" applyBorder="1" applyAlignment="1">
      <alignment vertical="center"/>
    </xf>
    <xf numFmtId="38" fontId="9" fillId="4" borderId="0" xfId="4" applyFont="1" applyFill="1" applyBorder="1" applyAlignment="1">
      <alignment horizontal="right" vertical="center"/>
    </xf>
    <xf numFmtId="38" fontId="33" fillId="4" borderId="0" xfId="4" applyFont="1" applyFill="1" applyBorder="1" applyAlignment="1">
      <alignment vertical="center"/>
    </xf>
    <xf numFmtId="38" fontId="33" fillId="4" borderId="0" xfId="4" applyFont="1" applyFill="1" applyBorder="1" applyAlignment="1">
      <alignment horizontal="right" vertical="center"/>
    </xf>
    <xf numFmtId="38" fontId="12" fillId="4" borderId="0" xfId="4" applyFont="1" applyFill="1" applyBorder="1" applyAlignment="1">
      <alignment vertical="center"/>
    </xf>
    <xf numFmtId="0" fontId="12" fillId="4" borderId="0" xfId="2" applyFont="1" applyFill="1" applyAlignment="1">
      <alignment vertical="center"/>
    </xf>
    <xf numFmtId="0" fontId="28" fillId="4" borderId="0" xfId="2" applyFont="1" applyFill="1" applyAlignment="1">
      <alignment horizontal="left" vertical="center"/>
    </xf>
    <xf numFmtId="0" fontId="19" fillId="4" borderId="0" xfId="2" applyFont="1" applyFill="1" applyAlignment="1">
      <alignment horizontal="center" vertical="center"/>
    </xf>
    <xf numFmtId="0" fontId="9" fillId="4" borderId="0" xfId="2" applyFont="1" applyFill="1" applyAlignment="1">
      <alignment horizontal="center" vertical="center"/>
    </xf>
    <xf numFmtId="0" fontId="20" fillId="4" borderId="0" xfId="2" applyFont="1" applyFill="1" applyAlignment="1">
      <alignment horizontal="left" vertical="top" wrapText="1"/>
    </xf>
    <xf numFmtId="0" fontId="9" fillId="4" borderId="0" xfId="2" applyFont="1" applyFill="1" applyAlignment="1">
      <alignment horizontal="right" vertical="center"/>
    </xf>
    <xf numFmtId="0" fontId="12" fillId="4" borderId="0" xfId="2" applyFont="1" applyFill="1" applyAlignment="1">
      <alignment horizontal="center" vertical="center"/>
    </xf>
    <xf numFmtId="0" fontId="22" fillId="4" borderId="0" xfId="2" applyFont="1" applyFill="1" applyAlignment="1">
      <alignment vertical="center"/>
    </xf>
    <xf numFmtId="0" fontId="12" fillId="4" borderId="19" xfId="2" applyFont="1" applyFill="1" applyBorder="1" applyAlignment="1">
      <alignment horizontal="left" vertical="center"/>
    </xf>
    <xf numFmtId="0" fontId="12" fillId="4" borderId="21" xfId="2" applyFont="1" applyFill="1" applyBorder="1" applyAlignment="1">
      <alignment horizontal="left" vertical="center"/>
    </xf>
    <xf numFmtId="0" fontId="3" fillId="4" borderId="21" xfId="2" applyFont="1" applyFill="1" applyBorder="1" applyAlignment="1">
      <alignment vertical="center"/>
    </xf>
    <xf numFmtId="0" fontId="8" fillId="4" borderId="21" xfId="2" applyFont="1" applyFill="1" applyBorder="1" applyAlignment="1">
      <alignment vertical="center"/>
    </xf>
    <xf numFmtId="0" fontId="17" fillId="4" borderId="0" xfId="2" applyFont="1" applyFill="1" applyAlignment="1">
      <alignment vertical="center"/>
    </xf>
    <xf numFmtId="0" fontId="17" fillId="4" borderId="0" xfId="2" applyFont="1" applyFill="1" applyAlignment="1">
      <alignment horizontal="right" vertical="center"/>
    </xf>
    <xf numFmtId="0" fontId="7" fillId="0" borderId="0" xfId="2" applyFont="1" applyAlignment="1">
      <alignment vertical="center"/>
    </xf>
    <xf numFmtId="0" fontId="23" fillId="0" borderId="0" xfId="2" applyFont="1" applyAlignment="1">
      <alignment vertical="center"/>
    </xf>
    <xf numFmtId="0" fontId="23" fillId="4" borderId="1" xfId="2" applyFont="1" applyFill="1" applyBorder="1" applyAlignment="1">
      <alignment vertical="center"/>
    </xf>
    <xf numFmtId="0" fontId="5" fillId="4" borderId="0" xfId="2" applyFont="1" applyFill="1" applyAlignment="1">
      <alignment vertical="center"/>
    </xf>
    <xf numFmtId="0" fontId="23" fillId="4" borderId="24" xfId="2" applyFont="1" applyFill="1" applyBorder="1" applyAlignment="1">
      <alignment vertical="center"/>
    </xf>
    <xf numFmtId="0" fontId="23" fillId="4" borderId="0" xfId="2" applyFont="1" applyFill="1" applyAlignment="1">
      <alignment horizontal="center" vertical="center"/>
    </xf>
    <xf numFmtId="0" fontId="23" fillId="4" borderId="24" xfId="2" applyFont="1" applyFill="1" applyBorder="1" applyAlignment="1">
      <alignment horizontal="right" vertical="center"/>
    </xf>
    <xf numFmtId="0" fontId="36" fillId="2" borderId="0" xfId="2" applyFont="1" applyFill="1" applyAlignment="1">
      <alignment vertical="center"/>
    </xf>
    <xf numFmtId="0" fontId="36" fillId="2" borderId="36" xfId="2" applyFont="1" applyFill="1" applyBorder="1" applyAlignment="1">
      <alignment vertical="center"/>
    </xf>
    <xf numFmtId="0" fontId="35" fillId="3" borderId="0" xfId="2" applyFont="1" applyFill="1" applyAlignment="1">
      <alignment vertical="center"/>
    </xf>
    <xf numFmtId="0" fontId="2" fillId="0" borderId="0" xfId="2" applyAlignment="1">
      <alignment vertical="center"/>
    </xf>
    <xf numFmtId="0" fontId="24" fillId="4" borderId="20" xfId="2" applyFont="1" applyFill="1" applyBorder="1" applyAlignment="1">
      <alignment horizontal="center" vertical="center"/>
    </xf>
    <xf numFmtId="0" fontId="24" fillId="4" borderId="20" xfId="2" applyFont="1" applyFill="1" applyBorder="1" applyAlignment="1">
      <alignment vertical="center"/>
    </xf>
    <xf numFmtId="0" fontId="29" fillId="4" borderId="20" xfId="2" applyFont="1" applyFill="1" applyBorder="1" applyAlignment="1">
      <alignment vertical="center"/>
    </xf>
    <xf numFmtId="0" fontId="23" fillId="4" borderId="0" xfId="2" applyFont="1" applyFill="1" applyAlignment="1">
      <alignment horizontal="left" vertical="top" wrapText="1"/>
    </xf>
    <xf numFmtId="0" fontId="36" fillId="2" borderId="64" xfId="2" applyFont="1" applyFill="1" applyBorder="1" applyAlignment="1">
      <alignment horizontal="center" vertical="center"/>
    </xf>
    <xf numFmtId="0" fontId="26" fillId="0" borderId="46" xfId="2" applyFont="1" applyBorder="1" applyAlignment="1">
      <alignment horizontal="center" vertical="center"/>
    </xf>
    <xf numFmtId="0" fontId="26" fillId="0" borderId="48" xfId="2" applyFont="1" applyBorder="1" applyAlignment="1">
      <alignment horizontal="center" vertical="center"/>
    </xf>
    <xf numFmtId="0" fontId="9" fillId="4" borderId="0" xfId="2" applyFont="1" applyFill="1" applyAlignment="1">
      <alignment vertical="center" textRotation="255"/>
    </xf>
    <xf numFmtId="38" fontId="9" fillId="4" borderId="0" xfId="1" applyFont="1" applyFill="1" applyBorder="1" applyAlignment="1">
      <alignment vertical="center"/>
    </xf>
    <xf numFmtId="0" fontId="7" fillId="4" borderId="21" xfId="2" applyFont="1" applyFill="1" applyBorder="1" applyAlignment="1">
      <alignment vertical="center"/>
    </xf>
    <xf numFmtId="0" fontId="9" fillId="4" borderId="24" xfId="2" applyFont="1" applyFill="1" applyBorder="1" applyAlignment="1">
      <alignment vertical="center" textRotation="255"/>
    </xf>
    <xf numFmtId="0" fontId="9" fillId="4" borderId="24" xfId="2" applyFont="1" applyFill="1" applyBorder="1" applyAlignment="1">
      <alignment vertical="top"/>
    </xf>
    <xf numFmtId="0" fontId="7" fillId="4" borderId="23" xfId="2" applyFont="1" applyFill="1" applyBorder="1" applyAlignment="1">
      <alignment vertical="top"/>
    </xf>
    <xf numFmtId="0" fontId="36" fillId="2" borderId="80" xfId="2" applyFont="1" applyFill="1" applyBorder="1" applyAlignment="1">
      <alignment horizontal="center" vertical="center"/>
    </xf>
    <xf numFmtId="0" fontId="36" fillId="2" borderId="81" xfId="2" applyFont="1" applyFill="1" applyBorder="1" applyAlignment="1">
      <alignment horizontal="center" vertical="center"/>
    </xf>
    <xf numFmtId="0" fontId="36" fillId="2" borderId="84" xfId="2" applyFont="1" applyFill="1" applyBorder="1" applyAlignment="1">
      <alignment horizontal="center" vertical="center"/>
    </xf>
    <xf numFmtId="0" fontId="36" fillId="2" borderId="85" xfId="2" applyFont="1" applyFill="1" applyBorder="1" applyAlignment="1">
      <alignment horizontal="center" vertical="center" wrapText="1"/>
    </xf>
    <xf numFmtId="0" fontId="36" fillId="2" borderId="81" xfId="2" applyFont="1" applyFill="1" applyBorder="1" applyAlignment="1">
      <alignment horizontal="center" vertical="center" wrapText="1"/>
    </xf>
    <xf numFmtId="0" fontId="36" fillId="2" borderId="84" xfId="2" applyFont="1" applyFill="1" applyBorder="1" applyAlignment="1">
      <alignment horizontal="center" vertical="center" wrapText="1"/>
    </xf>
    <xf numFmtId="0" fontId="9" fillId="3" borderId="0" xfId="2" applyFont="1" applyFill="1" applyAlignment="1" applyProtection="1">
      <alignment horizontal="center" vertical="center" textRotation="255"/>
      <protection locked="0"/>
    </xf>
    <xf numFmtId="0" fontId="27" fillId="4" borderId="0" xfId="2" applyFont="1" applyFill="1" applyAlignment="1">
      <alignment horizontal="right"/>
    </xf>
    <xf numFmtId="0" fontId="12" fillId="4" borderId="0" xfId="2" applyFont="1" applyFill="1" applyAlignment="1">
      <alignment horizontal="center" vertical="top" textRotation="255" wrapText="1"/>
    </xf>
    <xf numFmtId="0" fontId="22" fillId="4" borderId="0" xfId="2" applyFont="1" applyFill="1" applyAlignment="1">
      <alignment horizontal="right" vertical="center"/>
    </xf>
    <xf numFmtId="0" fontId="8" fillId="4" borderId="0" xfId="2" applyFont="1" applyFill="1" applyAlignment="1">
      <alignment vertical="center"/>
    </xf>
    <xf numFmtId="0" fontId="7" fillId="0" borderId="0" xfId="2" applyFont="1" applyAlignment="1">
      <alignment horizontal="center" vertical="center"/>
    </xf>
    <xf numFmtId="0" fontId="9" fillId="0" borderId="0" xfId="2" applyFont="1" applyAlignment="1">
      <alignment horizontal="center" vertical="center"/>
    </xf>
    <xf numFmtId="0" fontId="9" fillId="0" borderId="0" xfId="2" applyFont="1" applyAlignment="1">
      <alignment horizontal="right" vertical="center"/>
    </xf>
    <xf numFmtId="38" fontId="40" fillId="0" borderId="0" xfId="1" applyFont="1" applyAlignment="1">
      <alignment horizontal="right" vertical="center"/>
    </xf>
    <xf numFmtId="38" fontId="40" fillId="0" borderId="0" xfId="2" applyNumberFormat="1" applyFont="1" applyAlignment="1">
      <alignment horizontal="right" vertical="center"/>
    </xf>
    <xf numFmtId="0" fontId="40" fillId="0" borderId="0" xfId="2" applyFont="1" applyAlignment="1">
      <alignment horizontal="right" vertical="center"/>
    </xf>
    <xf numFmtId="38" fontId="9" fillId="0" borderId="0" xfId="2" applyNumberFormat="1" applyFont="1" applyAlignment="1">
      <alignment horizontal="right" vertical="center"/>
    </xf>
    <xf numFmtId="0" fontId="9" fillId="0" borderId="0" xfId="2" applyFont="1" applyAlignment="1">
      <alignment horizontal="right" vertical="center" textRotation="255"/>
    </xf>
    <xf numFmtId="0" fontId="9" fillId="0" borderId="0" xfId="2" applyFont="1" applyAlignment="1">
      <alignment horizontal="left" vertical="center"/>
    </xf>
    <xf numFmtId="0" fontId="0" fillId="5" borderId="0" xfId="0" applyFill="1">
      <alignment vertical="center"/>
    </xf>
    <xf numFmtId="38" fontId="9" fillId="3" borderId="39" xfId="2" applyNumberFormat="1" applyFont="1" applyFill="1" applyBorder="1" applyAlignment="1" applyProtection="1">
      <alignment vertical="center"/>
      <protection locked="0"/>
    </xf>
    <xf numFmtId="38" fontId="9" fillId="3" borderId="38" xfId="2" applyNumberFormat="1" applyFont="1" applyFill="1" applyBorder="1" applyAlignment="1" applyProtection="1">
      <alignment vertical="center"/>
      <protection locked="0"/>
    </xf>
    <xf numFmtId="38" fontId="9" fillId="3" borderId="0" xfId="2" applyNumberFormat="1" applyFont="1" applyFill="1" applyAlignment="1" applyProtection="1">
      <alignment vertical="center"/>
      <protection locked="0"/>
    </xf>
    <xf numFmtId="0" fontId="0" fillId="3" borderId="0" xfId="0" applyFill="1">
      <alignment vertical="center"/>
    </xf>
    <xf numFmtId="0" fontId="0" fillId="3" borderId="0" xfId="0" applyFill="1" applyAlignment="1">
      <alignment vertical="center" shrinkToFit="1"/>
    </xf>
    <xf numFmtId="0" fontId="0" fillId="3" borderId="0" xfId="0" applyFill="1" applyAlignment="1">
      <alignment horizontal="center" vertical="center" shrinkToFit="1"/>
    </xf>
    <xf numFmtId="0" fontId="43" fillId="5" borderId="0" xfId="0" applyFont="1" applyFill="1">
      <alignment vertical="center"/>
    </xf>
    <xf numFmtId="0" fontId="43" fillId="0" borderId="0" xfId="0" applyFont="1">
      <alignment vertical="center"/>
    </xf>
    <xf numFmtId="0" fontId="44" fillId="4" borderId="0" xfId="2" applyFont="1" applyFill="1" applyAlignment="1">
      <alignment horizontal="right" vertical="center"/>
    </xf>
    <xf numFmtId="0" fontId="44" fillId="4" borderId="0" xfId="2" applyFont="1" applyFill="1" applyAlignment="1">
      <alignment vertical="center"/>
    </xf>
    <xf numFmtId="0" fontId="9" fillId="0" borderId="0" xfId="2" applyFont="1" applyAlignment="1">
      <alignment vertical="center" shrinkToFit="1"/>
    </xf>
    <xf numFmtId="0" fontId="9" fillId="0" borderId="0" xfId="2" applyFont="1" applyAlignment="1" applyProtection="1">
      <alignment vertical="center" shrinkToFit="1"/>
      <protection locked="0"/>
    </xf>
    <xf numFmtId="0" fontId="9" fillId="0" borderId="0" xfId="2" applyFont="1" applyAlignment="1">
      <alignment horizontal="center" vertical="top" textRotation="255" wrapText="1"/>
    </xf>
    <xf numFmtId="0" fontId="9" fillId="0" borderId="0" xfId="2" applyFont="1" applyAlignment="1">
      <alignment horizontal="center" vertical="center" shrinkToFit="1"/>
    </xf>
    <xf numFmtId="0" fontId="0" fillId="6" borderId="0" xfId="0" applyFill="1">
      <alignment vertical="center"/>
    </xf>
    <xf numFmtId="0" fontId="0" fillId="7" borderId="0" xfId="0" applyFill="1">
      <alignment vertical="center"/>
    </xf>
    <xf numFmtId="0" fontId="9" fillId="4" borderId="0" xfId="2" applyFont="1" applyFill="1" applyAlignment="1">
      <alignment horizontal="right"/>
    </xf>
    <xf numFmtId="0" fontId="0" fillId="3" borderId="14" xfId="0" applyFill="1" applyBorder="1">
      <alignment vertical="center"/>
    </xf>
    <xf numFmtId="0" fontId="0" fillId="0" borderId="16" xfId="0" applyBorder="1">
      <alignment vertical="center"/>
    </xf>
    <xf numFmtId="0" fontId="0" fillId="0" borderId="17" xfId="0" applyBorder="1">
      <alignment vertical="center"/>
    </xf>
    <xf numFmtId="0" fontId="0" fillId="0" borderId="1" xfId="0" applyBorder="1">
      <alignment vertical="center"/>
    </xf>
    <xf numFmtId="38" fontId="9" fillId="0" borderId="39" xfId="2" applyNumberFormat="1" applyFont="1" applyBorder="1" applyAlignment="1" applyProtection="1">
      <alignment vertical="center"/>
      <protection locked="0"/>
    </xf>
    <xf numFmtId="38" fontId="9" fillId="0" borderId="38" xfId="2" applyNumberFormat="1" applyFont="1" applyBorder="1" applyAlignment="1" applyProtection="1">
      <alignment vertical="center"/>
      <protection locked="0"/>
    </xf>
    <xf numFmtId="0" fontId="9" fillId="4" borderId="14" xfId="2" applyFont="1" applyFill="1" applyBorder="1" applyAlignment="1">
      <alignment horizontal="right" vertical="center"/>
    </xf>
    <xf numFmtId="0" fontId="9" fillId="3" borderId="89" xfId="2" applyFont="1" applyFill="1" applyBorder="1" applyAlignment="1" applyProtection="1">
      <alignment vertical="center"/>
      <protection locked="0"/>
    </xf>
    <xf numFmtId="0" fontId="9" fillId="4" borderId="14" xfId="2" applyFont="1" applyFill="1" applyBorder="1" applyAlignment="1">
      <alignment horizontal="left" vertical="center"/>
    </xf>
    <xf numFmtId="0" fontId="9" fillId="4" borderId="15" xfId="2" applyFont="1" applyFill="1" applyBorder="1" applyAlignment="1">
      <alignment horizontal="left" vertical="center"/>
    </xf>
    <xf numFmtId="0" fontId="9" fillId="4" borderId="8" xfId="2" applyFont="1" applyFill="1" applyBorder="1" applyAlignment="1">
      <alignment horizontal="left" vertical="center"/>
    </xf>
    <xf numFmtId="0" fontId="9" fillId="4" borderId="1" xfId="2" applyFont="1" applyFill="1" applyBorder="1" applyAlignment="1">
      <alignment horizontal="right" vertical="center"/>
    </xf>
    <xf numFmtId="0" fontId="9" fillId="4" borderId="1" xfId="2" applyFont="1" applyFill="1" applyBorder="1" applyAlignment="1">
      <alignment horizontal="left" vertical="center"/>
    </xf>
    <xf numFmtId="0" fontId="9" fillId="4" borderId="18" xfId="2" applyFont="1" applyFill="1" applyBorder="1" applyAlignment="1">
      <alignment horizontal="left" vertical="center"/>
    </xf>
    <xf numFmtId="0" fontId="33" fillId="0" borderId="13" xfId="0" applyFont="1" applyBorder="1">
      <alignment vertical="center"/>
    </xf>
    <xf numFmtId="182" fontId="9" fillId="3" borderId="38" xfId="2" applyNumberFormat="1" applyFont="1" applyFill="1" applyBorder="1" applyAlignment="1" applyProtection="1">
      <alignment vertical="center"/>
      <protection locked="0"/>
    </xf>
    <xf numFmtId="3" fontId="9" fillId="3" borderId="91" xfId="2" applyNumberFormat="1" applyFont="1" applyFill="1" applyBorder="1" applyAlignment="1" applyProtection="1">
      <alignment vertical="center"/>
      <protection locked="0"/>
    </xf>
    <xf numFmtId="183" fontId="9" fillId="3" borderId="90" xfId="2" applyNumberFormat="1" applyFont="1" applyFill="1" applyBorder="1" applyAlignment="1" applyProtection="1">
      <alignment vertical="center"/>
      <protection locked="0"/>
    </xf>
    <xf numFmtId="3" fontId="9" fillId="3" borderId="96" xfId="2" applyNumberFormat="1" applyFont="1" applyFill="1" applyBorder="1" applyAlignment="1" applyProtection="1">
      <alignment vertical="center"/>
      <protection locked="0"/>
    </xf>
    <xf numFmtId="0" fontId="9" fillId="4" borderId="97" xfId="2" applyFont="1" applyFill="1" applyBorder="1" applyAlignment="1">
      <alignment horizontal="right" vertical="center"/>
    </xf>
    <xf numFmtId="38" fontId="9" fillId="0" borderId="98" xfId="2" applyNumberFormat="1" applyFont="1" applyBorder="1" applyAlignment="1" applyProtection="1">
      <alignment vertical="center"/>
      <protection locked="0"/>
    </xf>
    <xf numFmtId="38" fontId="9" fillId="0" borderId="97" xfId="2" applyNumberFormat="1" applyFont="1" applyBorder="1" applyAlignment="1" applyProtection="1">
      <alignment vertical="center"/>
      <protection locked="0"/>
    </xf>
    <xf numFmtId="0" fontId="33" fillId="0" borderId="0" xfId="0" applyFont="1">
      <alignment vertical="center"/>
    </xf>
    <xf numFmtId="0" fontId="33" fillId="3" borderId="93" xfId="0" applyFont="1" applyFill="1" applyBorder="1">
      <alignment vertical="center"/>
    </xf>
    <xf numFmtId="0" fontId="33" fillId="0" borderId="95" xfId="0" applyFont="1" applyBorder="1">
      <alignment vertical="center"/>
    </xf>
    <xf numFmtId="0" fontId="33" fillId="0" borderId="59" xfId="0" applyFont="1" applyBorder="1">
      <alignment vertical="center"/>
    </xf>
    <xf numFmtId="0" fontId="0" fillId="0" borderId="0" xfId="0" applyAlignment="1">
      <alignment horizontal="right" vertical="center"/>
    </xf>
    <xf numFmtId="3" fontId="0" fillId="0" borderId="0" xfId="0" applyNumberFormat="1">
      <alignment vertical="center"/>
    </xf>
    <xf numFmtId="3" fontId="9" fillId="4" borderId="92" xfId="2" applyNumberFormat="1" applyFont="1" applyFill="1" applyBorder="1" applyAlignment="1">
      <alignment horizontal="right" vertical="center"/>
    </xf>
    <xf numFmtId="38" fontId="8" fillId="0" borderId="0" xfId="2" applyNumberFormat="1" applyFont="1" applyAlignment="1">
      <alignment horizontal="center" vertical="center"/>
    </xf>
    <xf numFmtId="38" fontId="9" fillId="0" borderId="0" xfId="4" applyFont="1" applyFill="1" applyBorder="1" applyAlignment="1" applyProtection="1">
      <alignment vertical="center"/>
      <protection locked="0"/>
    </xf>
    <xf numFmtId="38" fontId="8" fillId="0" borderId="0" xfId="2" applyNumberFormat="1" applyFont="1" applyAlignment="1">
      <alignment vertical="center"/>
    </xf>
    <xf numFmtId="0" fontId="0" fillId="0" borderId="0" xfId="0" applyFill="1">
      <alignment vertical="center"/>
    </xf>
    <xf numFmtId="0" fontId="9" fillId="4" borderId="0" xfId="2" applyFont="1" applyFill="1" applyAlignment="1">
      <alignment horizontal="center" vertical="center"/>
    </xf>
    <xf numFmtId="0" fontId="9" fillId="4" borderId="0" xfId="2" applyFont="1" applyFill="1" applyAlignment="1">
      <alignment horizontal="right" vertical="center"/>
    </xf>
    <xf numFmtId="0" fontId="9" fillId="4" borderId="0" xfId="2" applyFont="1" applyFill="1" applyAlignment="1">
      <alignment horizontal="left" vertical="center" shrinkToFit="1"/>
    </xf>
    <xf numFmtId="0" fontId="9" fillId="4" borderId="0" xfId="2" applyFont="1" applyFill="1" applyAlignment="1">
      <alignment horizontal="right" vertical="center"/>
    </xf>
    <xf numFmtId="3" fontId="9" fillId="3" borderId="94" xfId="2" applyNumberFormat="1" applyFont="1" applyFill="1" applyBorder="1" applyAlignment="1" applyProtection="1">
      <alignment vertical="center"/>
      <protection locked="0"/>
    </xf>
    <xf numFmtId="181" fontId="9" fillId="3" borderId="96" xfId="2" applyNumberFormat="1" applyFont="1" applyFill="1" applyBorder="1" applyAlignment="1" applyProtection="1">
      <alignment vertical="center"/>
      <protection locked="0"/>
    </xf>
    <xf numFmtId="3" fontId="8" fillId="0" borderId="0" xfId="2" applyNumberFormat="1" applyFont="1" applyAlignment="1">
      <alignment horizontal="center" vertical="center"/>
    </xf>
    <xf numFmtId="0" fontId="36" fillId="2" borderId="63" xfId="2" applyFont="1" applyFill="1" applyBorder="1" applyAlignment="1">
      <alignment horizontal="right" vertical="center"/>
    </xf>
    <xf numFmtId="0" fontId="36" fillId="2" borderId="36" xfId="2" applyFont="1" applyFill="1" applyBorder="1" applyAlignment="1">
      <alignment horizontal="right" vertical="center"/>
    </xf>
    <xf numFmtId="0" fontId="36" fillId="2" borderId="37" xfId="2" applyFont="1" applyFill="1" applyBorder="1" applyAlignment="1">
      <alignment horizontal="right" vertical="center"/>
    </xf>
    <xf numFmtId="179" fontId="36" fillId="4" borderId="44" xfId="2" applyNumberFormat="1" applyFont="1" applyFill="1" applyBorder="1" applyAlignment="1">
      <alignment horizontal="right" vertical="center"/>
    </xf>
    <xf numFmtId="179" fontId="36" fillId="4" borderId="36" xfId="2" applyNumberFormat="1" applyFont="1" applyFill="1" applyBorder="1" applyAlignment="1">
      <alignment horizontal="right" vertical="center"/>
    </xf>
    <xf numFmtId="179" fontId="36" fillId="4" borderId="37" xfId="2" applyNumberFormat="1" applyFont="1" applyFill="1" applyBorder="1" applyAlignment="1">
      <alignment horizontal="right" vertical="center"/>
    </xf>
    <xf numFmtId="179" fontId="36" fillId="4" borderId="49" xfId="2" applyNumberFormat="1" applyFont="1" applyFill="1" applyBorder="1" applyAlignment="1">
      <alignment horizontal="right" vertical="center"/>
    </xf>
    <xf numFmtId="0" fontId="36" fillId="2" borderId="82" xfId="2" applyFont="1" applyFill="1" applyBorder="1" applyAlignment="1">
      <alignment horizontal="center" vertical="center"/>
    </xf>
    <xf numFmtId="0" fontId="36" fillId="2" borderId="53" xfId="2" applyFont="1" applyFill="1" applyBorder="1" applyAlignment="1">
      <alignment horizontal="center" vertical="center"/>
    </xf>
    <xf numFmtId="0" fontId="36" fillId="2" borderId="83" xfId="2" applyFont="1" applyFill="1" applyBorder="1" applyAlignment="1">
      <alignment horizontal="center" vertical="center"/>
    </xf>
    <xf numFmtId="0" fontId="36" fillId="2" borderId="62" xfId="2" applyFont="1" applyFill="1" applyBorder="1" applyAlignment="1">
      <alignment horizontal="left" vertical="center"/>
    </xf>
    <xf numFmtId="0" fontId="36" fillId="2" borderId="29" xfId="2" applyFont="1" applyFill="1" applyBorder="1" applyAlignment="1">
      <alignment horizontal="left" vertical="center"/>
    </xf>
    <xf numFmtId="0" fontId="36" fillId="2" borderId="30" xfId="2" applyFont="1" applyFill="1" applyBorder="1" applyAlignment="1">
      <alignment horizontal="left" vertical="center"/>
    </xf>
    <xf numFmtId="0" fontId="36" fillId="2" borderId="61" xfId="2" applyFont="1" applyFill="1" applyBorder="1" applyAlignment="1">
      <alignment horizontal="left" vertical="top" wrapText="1"/>
    </xf>
    <xf numFmtId="0" fontId="36" fillId="2" borderId="25" xfId="2" applyFont="1" applyFill="1" applyBorder="1" applyAlignment="1">
      <alignment horizontal="left" vertical="top"/>
    </xf>
    <xf numFmtId="0" fontId="36" fillId="2" borderId="26" xfId="2" applyFont="1" applyFill="1" applyBorder="1" applyAlignment="1">
      <alignment horizontal="left" vertical="top"/>
    </xf>
    <xf numFmtId="177" fontId="36" fillId="4" borderId="27" xfId="2" applyNumberFormat="1" applyFont="1" applyFill="1" applyBorder="1" applyAlignment="1">
      <alignment horizontal="right" vertical="center"/>
    </xf>
    <xf numFmtId="177" fontId="36" fillId="4" borderId="25" xfId="2" applyNumberFormat="1" applyFont="1" applyFill="1" applyBorder="1" applyAlignment="1">
      <alignment horizontal="right" vertical="center"/>
    </xf>
    <xf numFmtId="177" fontId="36" fillId="4" borderId="28" xfId="2" applyNumberFormat="1" applyFont="1" applyFill="1" applyBorder="1" applyAlignment="1">
      <alignment horizontal="right" vertical="center"/>
    </xf>
    <xf numFmtId="177" fontId="36" fillId="4" borderId="31" xfId="2" applyNumberFormat="1" applyFont="1" applyFill="1" applyBorder="1" applyAlignment="1">
      <alignment horizontal="right" vertical="center"/>
    </xf>
    <xf numFmtId="177" fontId="36" fillId="4" borderId="29" xfId="2" applyNumberFormat="1" applyFont="1" applyFill="1" applyBorder="1" applyAlignment="1">
      <alignment horizontal="right" vertical="center"/>
    </xf>
    <xf numFmtId="177" fontId="36" fillId="4" borderId="30" xfId="2" applyNumberFormat="1" applyFont="1" applyFill="1" applyBorder="1" applyAlignment="1">
      <alignment horizontal="right" vertical="center"/>
    </xf>
    <xf numFmtId="177" fontId="36" fillId="4" borderId="32" xfId="2" applyNumberFormat="1" applyFont="1" applyFill="1" applyBorder="1" applyAlignment="1">
      <alignment horizontal="right" vertical="center"/>
    </xf>
    <xf numFmtId="179" fontId="36" fillId="4" borderId="75" xfId="2" applyNumberFormat="1" applyFont="1" applyFill="1" applyBorder="1" applyAlignment="1">
      <alignment horizontal="right" vertical="center"/>
    </xf>
    <xf numFmtId="179" fontId="36" fillId="4" borderId="40" xfId="2" applyNumberFormat="1" applyFont="1" applyFill="1" applyBorder="1" applyAlignment="1">
      <alignment horizontal="right" vertical="center"/>
    </xf>
    <xf numFmtId="179" fontId="36" fillId="4" borderId="76" xfId="2" applyNumberFormat="1" applyFont="1" applyFill="1" applyBorder="1" applyAlignment="1">
      <alignment horizontal="right" vertical="center"/>
    </xf>
    <xf numFmtId="179" fontId="36" fillId="4" borderId="41" xfId="2" applyNumberFormat="1" applyFont="1" applyFill="1" applyBorder="1" applyAlignment="1">
      <alignment horizontal="right" vertical="center"/>
    </xf>
    <xf numFmtId="0" fontId="36" fillId="2" borderId="67" xfId="2" applyFont="1" applyFill="1" applyBorder="1" applyAlignment="1">
      <alignment horizontal="center" vertical="center" wrapText="1"/>
    </xf>
    <xf numFmtId="0" fontId="36" fillId="2" borderId="73" xfId="2" applyFont="1" applyFill="1" applyBorder="1" applyAlignment="1">
      <alignment horizontal="center" vertical="center" wrapText="1"/>
    </xf>
    <xf numFmtId="0" fontId="37" fillId="4" borderId="0" xfId="2" applyFont="1" applyFill="1" applyAlignment="1">
      <alignment horizontal="left" vertical="top" wrapText="1"/>
    </xf>
    <xf numFmtId="0" fontId="36" fillId="2" borderId="61" xfId="2" applyFont="1" applyFill="1" applyBorder="1" applyAlignment="1">
      <alignment horizontal="left" vertical="center"/>
    </xf>
    <xf numFmtId="0" fontId="36" fillId="2" borderId="25" xfId="2" applyFont="1" applyFill="1" applyBorder="1" applyAlignment="1">
      <alignment horizontal="left" vertical="center"/>
    </xf>
    <xf numFmtId="0" fontId="36" fillId="2" borderId="26" xfId="2" applyFont="1" applyFill="1" applyBorder="1" applyAlignment="1">
      <alignment horizontal="left" vertical="center"/>
    </xf>
    <xf numFmtId="0" fontId="36" fillId="2" borderId="62" xfId="2" applyFont="1" applyFill="1" applyBorder="1" applyAlignment="1">
      <alignment horizontal="left" vertical="center" wrapText="1"/>
    </xf>
    <xf numFmtId="177" fontId="36" fillId="3" borderId="31" xfId="2" applyNumberFormat="1" applyFont="1" applyFill="1" applyBorder="1" applyAlignment="1" applyProtection="1">
      <alignment horizontal="right" vertical="center"/>
      <protection locked="0"/>
    </xf>
    <xf numFmtId="177" fontId="36" fillId="3" borderId="29" xfId="2" applyNumberFormat="1" applyFont="1" applyFill="1" applyBorder="1" applyAlignment="1" applyProtection="1">
      <alignment horizontal="right" vertical="center"/>
      <protection locked="0"/>
    </xf>
    <xf numFmtId="177" fontId="36" fillId="3" borderId="30" xfId="2" applyNumberFormat="1" applyFont="1" applyFill="1" applyBorder="1" applyAlignment="1" applyProtection="1">
      <alignment horizontal="right" vertical="center"/>
      <protection locked="0"/>
    </xf>
    <xf numFmtId="177" fontId="36" fillId="4" borderId="71" xfId="2" applyNumberFormat="1" applyFont="1" applyFill="1" applyBorder="1" applyAlignment="1">
      <alignment horizontal="right" vertical="center"/>
    </xf>
    <xf numFmtId="177" fontId="36" fillId="4" borderId="72" xfId="2" applyNumberFormat="1" applyFont="1" applyFill="1" applyBorder="1" applyAlignment="1">
      <alignment horizontal="right" vertical="center"/>
    </xf>
    <xf numFmtId="0" fontId="36" fillId="2" borderId="61" xfId="2" applyFont="1" applyFill="1" applyBorder="1" applyAlignment="1">
      <alignment horizontal="left" vertical="center" wrapText="1"/>
    </xf>
    <xf numFmtId="0" fontId="36" fillId="2" borderId="25" xfId="2" applyFont="1" applyFill="1" applyBorder="1" applyAlignment="1">
      <alignment horizontal="left" vertical="center" wrapText="1"/>
    </xf>
    <xf numFmtId="0" fontId="36" fillId="2" borderId="26" xfId="2" applyFont="1" applyFill="1" applyBorder="1" applyAlignment="1">
      <alignment horizontal="left" vertical="center" wrapText="1"/>
    </xf>
    <xf numFmtId="0" fontId="36" fillId="2" borderId="65" xfId="2" applyFont="1" applyFill="1" applyBorder="1" applyAlignment="1">
      <alignment horizontal="left" vertical="center" wrapText="1"/>
    </xf>
    <xf numFmtId="0" fontId="36" fillId="2" borderId="33" xfId="2" applyFont="1" applyFill="1" applyBorder="1" applyAlignment="1">
      <alignment horizontal="left" vertical="center"/>
    </xf>
    <xf numFmtId="0" fontId="36" fillId="2" borderId="34" xfId="2" applyFont="1" applyFill="1" applyBorder="1" applyAlignment="1">
      <alignment horizontal="left" vertical="center"/>
    </xf>
    <xf numFmtId="0" fontId="36" fillId="2" borderId="63" xfId="2" applyFont="1" applyFill="1" applyBorder="1" applyAlignment="1">
      <alignment horizontal="left" vertical="center" wrapText="1"/>
    </xf>
    <xf numFmtId="0" fontId="36" fillId="2" borderId="36" xfId="2" applyFont="1" applyFill="1" applyBorder="1" applyAlignment="1">
      <alignment horizontal="left" vertical="center" wrapText="1"/>
    </xf>
    <xf numFmtId="0" fontId="36" fillId="2" borderId="37" xfId="2" applyFont="1" applyFill="1" applyBorder="1" applyAlignment="1">
      <alignment horizontal="left" vertical="center" wrapText="1"/>
    </xf>
    <xf numFmtId="0" fontId="36" fillId="2" borderId="29" xfId="2" applyFont="1" applyFill="1" applyBorder="1" applyAlignment="1">
      <alignment horizontal="left" vertical="center" wrapText="1"/>
    </xf>
    <xf numFmtId="0" fontId="36" fillId="2" borderId="30" xfId="2" applyFont="1" applyFill="1" applyBorder="1" applyAlignment="1">
      <alignment horizontal="left" vertical="center" wrapText="1"/>
    </xf>
    <xf numFmtId="0" fontId="36" fillId="2" borderId="68" xfId="2" applyFont="1" applyFill="1" applyBorder="1" applyAlignment="1">
      <alignment horizontal="left" vertical="center" wrapText="1"/>
    </xf>
    <xf numFmtId="0" fontId="36" fillId="2" borderId="69" xfId="2" applyFont="1" applyFill="1" applyBorder="1" applyAlignment="1">
      <alignment horizontal="left" vertical="center" wrapText="1"/>
    </xf>
    <xf numFmtId="0" fontId="36" fillId="2" borderId="70" xfId="2" applyFont="1" applyFill="1" applyBorder="1" applyAlignment="1">
      <alignment horizontal="left" vertical="center" wrapText="1"/>
    </xf>
    <xf numFmtId="177" fontId="36" fillId="4" borderId="35" xfId="2" applyNumberFormat="1" applyFont="1" applyFill="1" applyBorder="1" applyAlignment="1">
      <alignment horizontal="right" vertical="center"/>
    </xf>
    <xf numFmtId="177" fontId="36" fillId="4" borderId="33" xfId="2" applyNumberFormat="1" applyFont="1" applyFill="1" applyBorder="1" applyAlignment="1">
      <alignment horizontal="right" vertical="center"/>
    </xf>
    <xf numFmtId="177" fontId="36" fillId="4" borderId="34" xfId="2" applyNumberFormat="1" applyFont="1" applyFill="1" applyBorder="1" applyAlignment="1">
      <alignment horizontal="right" vertical="center"/>
    </xf>
    <xf numFmtId="177" fontId="36" fillId="4" borderId="66" xfId="2" applyNumberFormat="1" applyFont="1" applyFill="1" applyBorder="1" applyAlignment="1">
      <alignment horizontal="right" vertical="center"/>
    </xf>
    <xf numFmtId="177" fontId="36" fillId="3" borderId="44" xfId="2" applyNumberFormat="1" applyFont="1" applyFill="1" applyBorder="1" applyAlignment="1">
      <alignment horizontal="right" vertical="center"/>
    </xf>
    <xf numFmtId="177" fontId="36" fillId="3" borderId="36" xfId="2" applyNumberFormat="1" applyFont="1" applyFill="1" applyBorder="1" applyAlignment="1">
      <alignment horizontal="right" vertical="center"/>
    </xf>
    <xf numFmtId="177" fontId="36" fillId="3" borderId="37" xfId="2" applyNumberFormat="1" applyFont="1" applyFill="1" applyBorder="1" applyAlignment="1">
      <alignment horizontal="right" vertical="center"/>
    </xf>
    <xf numFmtId="177" fontId="36" fillId="4" borderId="44" xfId="2" applyNumberFormat="1" applyFont="1" applyFill="1" applyBorder="1" applyAlignment="1">
      <alignment horizontal="right" vertical="center"/>
    </xf>
    <xf numFmtId="177" fontId="36" fillId="4" borderId="36" xfId="2" applyNumberFormat="1" applyFont="1" applyFill="1" applyBorder="1" applyAlignment="1">
      <alignment horizontal="right" vertical="center"/>
    </xf>
    <xf numFmtId="177" fontId="36" fillId="4" borderId="49" xfId="2" applyNumberFormat="1" applyFont="1" applyFill="1" applyBorder="1" applyAlignment="1">
      <alignment horizontal="right" vertical="center"/>
    </xf>
    <xf numFmtId="177" fontId="36" fillId="3" borderId="44" xfId="2" applyNumberFormat="1" applyFont="1" applyFill="1" applyBorder="1" applyAlignment="1" applyProtection="1">
      <alignment horizontal="right" vertical="center"/>
      <protection locked="0"/>
    </xf>
    <xf numFmtId="177" fontId="36" fillId="3" borderId="36" xfId="2" applyNumberFormat="1" applyFont="1" applyFill="1" applyBorder="1" applyAlignment="1" applyProtection="1">
      <alignment horizontal="right" vertical="center"/>
      <protection locked="0"/>
    </xf>
    <xf numFmtId="177" fontId="36" fillId="3" borderId="37" xfId="2" applyNumberFormat="1" applyFont="1" applyFill="1" applyBorder="1" applyAlignment="1" applyProtection="1">
      <alignment horizontal="right" vertical="center"/>
      <protection locked="0"/>
    </xf>
    <xf numFmtId="177" fontId="36" fillId="3" borderId="27" xfId="2" applyNumberFormat="1" applyFont="1" applyFill="1" applyBorder="1" applyAlignment="1" applyProtection="1">
      <alignment horizontal="right" vertical="center"/>
      <protection locked="0"/>
    </xf>
    <xf numFmtId="177" fontId="36" fillId="3" borderId="25" xfId="2" applyNumberFormat="1" applyFont="1" applyFill="1" applyBorder="1" applyAlignment="1" applyProtection="1">
      <alignment horizontal="right" vertical="center"/>
      <protection locked="0"/>
    </xf>
    <xf numFmtId="177" fontId="36" fillId="3" borderId="26" xfId="2" applyNumberFormat="1" applyFont="1" applyFill="1" applyBorder="1" applyAlignment="1" applyProtection="1">
      <alignment horizontal="right" vertical="center"/>
      <protection locked="0"/>
    </xf>
    <xf numFmtId="0" fontId="25" fillId="3" borderId="24" xfId="2" applyFont="1" applyFill="1" applyBorder="1" applyAlignment="1" applyProtection="1">
      <alignment horizontal="center" vertical="center"/>
      <protection locked="0"/>
    </xf>
    <xf numFmtId="0" fontId="26" fillId="3" borderId="46" xfId="2" applyFont="1" applyFill="1" applyBorder="1" applyAlignment="1" applyProtection="1">
      <alignment horizontal="center" vertical="center"/>
      <protection locked="0"/>
    </xf>
    <xf numFmtId="0" fontId="26" fillId="0" borderId="46" xfId="2" applyFont="1" applyBorder="1" applyAlignment="1">
      <alignment horizontal="right" vertical="center"/>
    </xf>
    <xf numFmtId="49" fontId="26" fillId="3" borderId="46" xfId="2" applyNumberFormat="1" applyFont="1" applyFill="1" applyBorder="1" applyAlignment="1" applyProtection="1">
      <alignment horizontal="center" vertical="center"/>
      <protection locked="0"/>
    </xf>
    <xf numFmtId="177" fontId="36" fillId="4" borderId="27" xfId="2" applyNumberFormat="1" applyFont="1" applyFill="1" applyBorder="1" applyAlignment="1" applyProtection="1">
      <alignment horizontal="right" vertical="center"/>
      <protection locked="0"/>
    </xf>
    <xf numFmtId="177" fontId="36" fillId="4" borderId="25" xfId="2" applyNumberFormat="1" applyFont="1" applyFill="1" applyBorder="1" applyAlignment="1" applyProtection="1">
      <alignment horizontal="right" vertical="center"/>
      <protection locked="0"/>
    </xf>
    <xf numFmtId="177" fontId="36" fillId="4" borderId="26" xfId="2" applyNumberFormat="1" applyFont="1" applyFill="1" applyBorder="1" applyAlignment="1" applyProtection="1">
      <alignment horizontal="right" vertical="center"/>
      <protection locked="0"/>
    </xf>
    <xf numFmtId="0" fontId="36" fillId="2" borderId="54" xfId="2" applyFont="1" applyFill="1" applyBorder="1" applyAlignment="1">
      <alignment horizontal="center" vertical="center"/>
    </xf>
    <xf numFmtId="0" fontId="36" fillId="2" borderId="55" xfId="2" applyFont="1" applyFill="1" applyBorder="1" applyAlignment="1">
      <alignment horizontal="center" vertical="center"/>
    </xf>
    <xf numFmtId="0" fontId="36" fillId="2" borderId="56" xfId="2" applyFont="1" applyFill="1" applyBorder="1" applyAlignment="1">
      <alignment horizontal="center" vertical="center"/>
    </xf>
    <xf numFmtId="0" fontId="36" fillId="2" borderId="57" xfId="2" applyFont="1" applyFill="1" applyBorder="1" applyAlignment="1">
      <alignment horizontal="center" vertical="center"/>
    </xf>
    <xf numFmtId="0" fontId="27" fillId="2" borderId="52" xfId="2" applyFont="1" applyFill="1" applyBorder="1" applyAlignment="1">
      <alignment horizontal="center" vertical="center"/>
    </xf>
    <xf numFmtId="178" fontId="36" fillId="2" borderId="59" xfId="2" applyNumberFormat="1" applyFont="1" applyFill="1" applyBorder="1" applyAlignment="1">
      <alignment horizontal="center" vertical="center"/>
    </xf>
    <xf numFmtId="0" fontId="27" fillId="2" borderId="52" xfId="0" applyFont="1" applyFill="1" applyBorder="1" applyAlignment="1">
      <alignment horizontal="center" vertical="center" shrinkToFit="1"/>
    </xf>
    <xf numFmtId="0" fontId="27" fillId="2" borderId="52" xfId="2" applyFont="1" applyFill="1" applyBorder="1" applyAlignment="1">
      <alignment horizontal="center" vertical="center" wrapText="1"/>
    </xf>
    <xf numFmtId="0" fontId="27" fillId="2" borderId="58" xfId="2" applyFont="1" applyFill="1" applyBorder="1" applyAlignment="1">
      <alignment horizontal="center" vertical="center" wrapText="1"/>
    </xf>
    <xf numFmtId="0" fontId="27" fillId="2" borderId="59" xfId="0" applyFont="1" applyFill="1" applyBorder="1" applyAlignment="1">
      <alignment horizontal="center" vertical="center" shrinkToFit="1"/>
    </xf>
    <xf numFmtId="0" fontId="27" fillId="2" borderId="59" xfId="2" applyFont="1" applyFill="1" applyBorder="1" applyAlignment="1">
      <alignment horizontal="center" vertical="center" wrapText="1"/>
    </xf>
    <xf numFmtId="0" fontId="27" fillId="2" borderId="60" xfId="2" applyFont="1" applyFill="1" applyBorder="1" applyAlignment="1">
      <alignment horizontal="center" vertical="center" wrapText="1"/>
    </xf>
    <xf numFmtId="0" fontId="5" fillId="2" borderId="4" xfId="2" applyFont="1" applyFill="1" applyBorder="1" applyAlignment="1">
      <alignment horizontal="distributed" vertical="center"/>
    </xf>
    <xf numFmtId="0" fontId="5" fillId="2" borderId="5" xfId="2" applyFont="1" applyFill="1" applyBorder="1" applyAlignment="1">
      <alignment horizontal="distributed" vertical="center"/>
    </xf>
    <xf numFmtId="0" fontId="5" fillId="2" borderId="6" xfId="2" applyFont="1" applyFill="1" applyBorder="1" applyAlignment="1">
      <alignment horizontal="distributed" vertical="center"/>
    </xf>
    <xf numFmtId="38" fontId="5" fillId="3" borderId="4" xfId="2" applyNumberFormat="1" applyFont="1" applyFill="1" applyBorder="1" applyAlignment="1" applyProtection="1">
      <alignment horizontal="left" vertical="center"/>
      <protection locked="0"/>
    </xf>
    <xf numFmtId="38" fontId="5" fillId="3" borderId="5" xfId="2" applyNumberFormat="1" applyFont="1" applyFill="1" applyBorder="1" applyAlignment="1" applyProtection="1">
      <alignment horizontal="left" vertical="center"/>
      <protection locked="0"/>
    </xf>
    <xf numFmtId="38" fontId="5" fillId="3" borderId="6" xfId="2" applyNumberFormat="1" applyFont="1" applyFill="1" applyBorder="1" applyAlignment="1" applyProtection="1">
      <alignment horizontal="left" vertical="center"/>
      <protection locked="0"/>
    </xf>
    <xf numFmtId="0" fontId="5" fillId="3" borderId="4" xfId="2" applyFont="1" applyFill="1" applyBorder="1" applyAlignment="1" applyProtection="1">
      <alignment horizontal="left" vertical="center"/>
      <protection locked="0"/>
    </xf>
    <xf numFmtId="0" fontId="5" fillId="3" borderId="5" xfId="2" applyFont="1" applyFill="1" applyBorder="1" applyAlignment="1" applyProtection="1">
      <alignment horizontal="left" vertical="center"/>
      <protection locked="0"/>
    </xf>
    <xf numFmtId="0" fontId="5" fillId="3" borderId="50" xfId="2" applyFont="1" applyFill="1" applyBorder="1" applyAlignment="1" applyProtection="1">
      <alignment horizontal="left" vertical="center"/>
      <protection locked="0"/>
    </xf>
    <xf numFmtId="0" fontId="5" fillId="2" borderId="9" xfId="2" applyFont="1" applyFill="1" applyBorder="1" applyAlignment="1">
      <alignment horizontal="distributed" vertical="center"/>
    </xf>
    <xf numFmtId="0" fontId="5" fillId="2" borderId="10" xfId="2" applyFont="1" applyFill="1" applyBorder="1" applyAlignment="1">
      <alignment horizontal="distributed" vertical="center"/>
    </xf>
    <xf numFmtId="0" fontId="5" fillId="2" borderId="11" xfId="2" applyFont="1" applyFill="1" applyBorder="1" applyAlignment="1">
      <alignment horizontal="distributed" vertical="center"/>
    </xf>
    <xf numFmtId="0" fontId="5" fillId="3" borderId="9" xfId="2" applyFont="1" applyFill="1" applyBorder="1" applyAlignment="1" applyProtection="1">
      <alignment horizontal="left" vertical="center"/>
      <protection locked="0"/>
    </xf>
    <xf numFmtId="0" fontId="5" fillId="3" borderId="10" xfId="2" applyFont="1" applyFill="1" applyBorder="1" applyAlignment="1" applyProtection="1">
      <alignment horizontal="left" vertical="center"/>
      <protection locked="0"/>
    </xf>
    <xf numFmtId="0" fontId="5" fillId="3" borderId="11" xfId="2" applyFont="1" applyFill="1" applyBorder="1" applyAlignment="1" applyProtection="1">
      <alignment horizontal="left" vertical="center"/>
      <protection locked="0"/>
    </xf>
    <xf numFmtId="0" fontId="5" fillId="3" borderId="51" xfId="2" applyFont="1" applyFill="1" applyBorder="1" applyAlignment="1" applyProtection="1">
      <alignment horizontal="left" vertical="center"/>
      <protection locked="0"/>
    </xf>
    <xf numFmtId="0" fontId="18" fillId="3" borderId="13" xfId="2" applyFont="1" applyFill="1" applyBorder="1" applyAlignment="1" applyProtection="1">
      <alignment horizontal="center" vertical="center"/>
      <protection locked="0"/>
    </xf>
    <xf numFmtId="0" fontId="18" fillId="3" borderId="14" xfId="2" applyFont="1" applyFill="1" applyBorder="1" applyAlignment="1" applyProtection="1">
      <alignment horizontal="center" vertical="center"/>
      <protection locked="0"/>
    </xf>
    <xf numFmtId="0" fontId="18" fillId="3" borderId="15" xfId="2" applyFont="1" applyFill="1" applyBorder="1" applyAlignment="1" applyProtection="1">
      <alignment horizontal="center" vertical="center"/>
      <protection locked="0"/>
    </xf>
    <xf numFmtId="0" fontId="18" fillId="3" borderId="17" xfId="2" applyFont="1" applyFill="1" applyBorder="1" applyAlignment="1" applyProtection="1">
      <alignment horizontal="center" vertical="center"/>
      <protection locked="0"/>
    </xf>
    <xf numFmtId="0" fontId="18" fillId="3" borderId="1" xfId="2" applyFont="1" applyFill="1" applyBorder="1" applyAlignment="1" applyProtection="1">
      <alignment horizontal="center" vertical="center"/>
      <protection locked="0"/>
    </xf>
    <xf numFmtId="0" fontId="18" fillId="3" borderId="18" xfId="2" applyFont="1" applyFill="1" applyBorder="1" applyAlignment="1" applyProtection="1">
      <alignment horizontal="center" vertical="center"/>
      <protection locked="0"/>
    </xf>
    <xf numFmtId="176" fontId="18" fillId="4" borderId="13" xfId="2" applyNumberFormat="1" applyFont="1" applyFill="1" applyBorder="1" applyAlignment="1">
      <alignment horizontal="center" vertical="center"/>
    </xf>
    <xf numFmtId="0" fontId="18" fillId="4" borderId="14" xfId="2" applyFont="1" applyFill="1" applyBorder="1" applyAlignment="1">
      <alignment horizontal="center" vertical="center"/>
    </xf>
    <xf numFmtId="0" fontId="18" fillId="4" borderId="15" xfId="2" applyFont="1" applyFill="1" applyBorder="1" applyAlignment="1">
      <alignment horizontal="center" vertical="center"/>
    </xf>
    <xf numFmtId="0" fontId="18" fillId="4" borderId="17" xfId="2" applyFont="1" applyFill="1" applyBorder="1" applyAlignment="1">
      <alignment horizontal="center" vertical="center"/>
    </xf>
    <xf numFmtId="0" fontId="18" fillId="4" borderId="1" xfId="2" applyFont="1" applyFill="1" applyBorder="1" applyAlignment="1">
      <alignment horizontal="center" vertical="center"/>
    </xf>
    <xf numFmtId="0" fontId="18" fillId="4" borderId="18" xfId="2" applyFont="1" applyFill="1" applyBorder="1" applyAlignment="1">
      <alignment horizontal="center" vertical="center"/>
    </xf>
    <xf numFmtId="0" fontId="26" fillId="0" borderId="45" xfId="2" applyFont="1" applyBorder="1" applyAlignment="1">
      <alignment horizontal="right" vertical="center"/>
    </xf>
    <xf numFmtId="0" fontId="38" fillId="4" borderId="0" xfId="2" applyFont="1" applyFill="1" applyAlignment="1">
      <alignment horizontal="distributed" vertical="center" indent="15"/>
    </xf>
    <xf numFmtId="0" fontId="39" fillId="4" borderId="0" xfId="2" applyFont="1" applyFill="1" applyAlignment="1">
      <alignment horizontal="distributed" vertical="center" indent="15"/>
    </xf>
    <xf numFmtId="0" fontId="9" fillId="4" borderId="1" xfId="2" applyFont="1" applyFill="1" applyBorder="1" applyAlignment="1">
      <alignment horizontal="center" vertical="center"/>
    </xf>
    <xf numFmtId="0" fontId="9" fillId="4" borderId="0" xfId="2" applyFont="1" applyFill="1" applyAlignment="1">
      <alignment horizontal="center" vertical="center"/>
    </xf>
    <xf numFmtId="0" fontId="5" fillId="2" borderId="45" xfId="2" applyFont="1" applyFill="1" applyBorder="1" applyAlignment="1">
      <alignment horizontal="distributed" vertical="center"/>
    </xf>
    <xf numFmtId="0" fontId="5" fillId="2" borderId="46" xfId="2" applyFont="1" applyFill="1" applyBorder="1" applyAlignment="1">
      <alignment horizontal="distributed" vertical="center"/>
    </xf>
    <xf numFmtId="0" fontId="5" fillId="2" borderId="47" xfId="2" applyFont="1" applyFill="1" applyBorder="1" applyAlignment="1">
      <alignment horizontal="distributed" vertical="center"/>
    </xf>
    <xf numFmtId="0" fontId="24" fillId="0" borderId="20" xfId="2" applyFont="1" applyBorder="1" applyAlignment="1">
      <alignment horizontal="left" vertical="top" wrapText="1"/>
    </xf>
    <xf numFmtId="0" fontId="24" fillId="0" borderId="0" xfId="2" applyFont="1" applyAlignment="1">
      <alignment horizontal="left" vertical="top" wrapText="1"/>
    </xf>
    <xf numFmtId="0" fontId="24" fillId="4" borderId="0" xfId="2" applyFont="1" applyFill="1" applyAlignment="1">
      <alignment horizontal="left" vertical="top" wrapText="1"/>
    </xf>
    <xf numFmtId="0" fontId="18" fillId="2" borderId="2" xfId="2" applyFont="1" applyFill="1" applyBorder="1" applyAlignment="1">
      <alignment horizontal="center" vertical="center" textRotation="255" wrapText="1"/>
    </xf>
    <xf numFmtId="0" fontId="18" fillId="2" borderId="19" xfId="2" applyFont="1" applyFill="1" applyBorder="1" applyAlignment="1">
      <alignment horizontal="center" vertical="center" textRotation="255" wrapText="1"/>
    </xf>
    <xf numFmtId="0" fontId="18" fillId="2" borderId="7" xfId="2" applyFont="1" applyFill="1" applyBorder="1" applyAlignment="1">
      <alignment horizontal="center" vertical="center" textRotation="255" wrapText="1"/>
    </xf>
    <xf numFmtId="0" fontId="18" fillId="2" borderId="21" xfId="2" applyFont="1" applyFill="1" applyBorder="1" applyAlignment="1">
      <alignment horizontal="center" vertical="center" textRotation="255" wrapText="1"/>
    </xf>
    <xf numFmtId="0" fontId="18" fillId="2" borderId="22" xfId="2" applyFont="1" applyFill="1" applyBorder="1" applyAlignment="1">
      <alignment horizontal="center" vertical="center" textRotation="255" wrapText="1"/>
    </xf>
    <xf numFmtId="0" fontId="18" fillId="2" borderId="23" xfId="2" applyFont="1" applyFill="1" applyBorder="1" applyAlignment="1">
      <alignment horizontal="center" vertical="center" textRotation="255" wrapText="1"/>
    </xf>
    <xf numFmtId="0" fontId="24" fillId="4" borderId="5" xfId="2" applyFont="1" applyFill="1" applyBorder="1" applyAlignment="1">
      <alignment horizontal="center" vertical="center"/>
    </xf>
    <xf numFmtId="0" fontId="17" fillId="4" borderId="20" xfId="2" applyFont="1" applyFill="1" applyBorder="1" applyAlignment="1">
      <alignment horizontal="center" vertical="center"/>
    </xf>
    <xf numFmtId="0" fontId="12" fillId="4" borderId="1" xfId="2" applyFont="1" applyFill="1" applyBorder="1" applyAlignment="1">
      <alignment horizontal="center" vertical="center"/>
    </xf>
    <xf numFmtId="38" fontId="19" fillId="4" borderId="9" xfId="1" applyFont="1" applyFill="1" applyBorder="1" applyAlignment="1">
      <alignment horizontal="center" vertical="center"/>
    </xf>
    <xf numFmtId="38" fontId="19" fillId="4" borderId="10" xfId="1" applyFont="1" applyFill="1" applyBorder="1" applyAlignment="1">
      <alignment horizontal="center" vertical="center"/>
    </xf>
    <xf numFmtId="38" fontId="19" fillId="4" borderId="11" xfId="1" applyFont="1" applyFill="1" applyBorder="1" applyAlignment="1">
      <alignment horizontal="center" vertical="center"/>
    </xf>
    <xf numFmtId="0" fontId="5" fillId="2" borderId="2" xfId="2" applyFont="1" applyFill="1" applyBorder="1" applyAlignment="1">
      <alignment vertical="center" textRotation="255"/>
    </xf>
    <xf numFmtId="0" fontId="5" fillId="2" borderId="3" xfId="2" applyFont="1" applyFill="1" applyBorder="1" applyAlignment="1">
      <alignment vertical="center" textRotation="255"/>
    </xf>
    <xf numFmtId="0" fontId="5" fillId="2" borderId="7" xfId="2" applyFont="1" applyFill="1" applyBorder="1" applyAlignment="1">
      <alignment vertical="center" textRotation="255"/>
    </xf>
    <xf numFmtId="0" fontId="5" fillId="2" borderId="8" xfId="2" applyFont="1" applyFill="1" applyBorder="1" applyAlignment="1">
      <alignment vertical="center" textRotation="255"/>
    </xf>
    <xf numFmtId="0" fontId="5" fillId="2" borderId="22" xfId="2" applyFont="1" applyFill="1" applyBorder="1" applyAlignment="1">
      <alignment vertical="center" textRotation="255"/>
    </xf>
    <xf numFmtId="0" fontId="5" fillId="2" borderId="43" xfId="2" applyFont="1" applyFill="1" applyBorder="1" applyAlignment="1">
      <alignment vertical="center" textRotation="255"/>
    </xf>
    <xf numFmtId="0" fontId="23" fillId="3" borderId="24" xfId="2" applyFont="1" applyFill="1" applyBorder="1" applyAlignment="1" applyProtection="1">
      <alignment horizontal="center" vertical="center"/>
      <protection locked="0"/>
    </xf>
    <xf numFmtId="0" fontId="30" fillId="4" borderId="0" xfId="2" applyFont="1" applyFill="1" applyAlignment="1">
      <alignment horizontal="right" vertical="top"/>
    </xf>
    <xf numFmtId="0" fontId="9" fillId="4" borderId="16" xfId="2" applyFont="1" applyFill="1" applyBorder="1" applyAlignment="1">
      <alignment vertical="center" wrapText="1"/>
    </xf>
    <xf numFmtId="0" fontId="9" fillId="4" borderId="0" xfId="2" applyFont="1" applyFill="1" applyAlignment="1">
      <alignment vertical="center" wrapText="1"/>
    </xf>
    <xf numFmtId="0" fontId="9" fillId="4" borderId="21" xfId="2" applyFont="1" applyFill="1" applyBorder="1" applyAlignment="1">
      <alignment vertical="center" wrapText="1"/>
    </xf>
    <xf numFmtId="0" fontId="27" fillId="2" borderId="2" xfId="2" applyFont="1" applyFill="1" applyBorder="1" applyAlignment="1">
      <alignment horizontal="center" vertical="center" textRotation="255" wrapText="1"/>
    </xf>
    <xf numFmtId="0" fontId="27" fillId="2" borderId="19" xfId="2" applyFont="1" applyFill="1" applyBorder="1" applyAlignment="1">
      <alignment horizontal="center" vertical="center" textRotation="255" wrapText="1"/>
    </xf>
    <xf numFmtId="0" fontId="27" fillId="2" borderId="7" xfId="2" applyFont="1" applyFill="1" applyBorder="1" applyAlignment="1">
      <alignment horizontal="center" vertical="center" textRotation="255" wrapText="1"/>
    </xf>
    <xf numFmtId="0" fontId="27" fillId="2" borderId="21" xfId="2" applyFont="1" applyFill="1" applyBorder="1" applyAlignment="1">
      <alignment horizontal="center" vertical="center" textRotation="255" wrapText="1"/>
    </xf>
    <xf numFmtId="0" fontId="27" fillId="2" borderId="22" xfId="2" applyFont="1" applyFill="1" applyBorder="1" applyAlignment="1">
      <alignment horizontal="center" vertical="center" textRotation="255" wrapText="1"/>
    </xf>
    <xf numFmtId="0" fontId="27" fillId="2" borderId="23" xfId="2" applyFont="1" applyFill="1" applyBorder="1" applyAlignment="1">
      <alignment horizontal="center" vertical="center" textRotation="255" wrapText="1"/>
    </xf>
    <xf numFmtId="38" fontId="18" fillId="3" borderId="13" xfId="4" applyFont="1" applyFill="1" applyBorder="1" applyAlignment="1" applyProtection="1">
      <alignment horizontal="center" vertical="center"/>
      <protection locked="0"/>
    </xf>
    <xf numFmtId="38" fontId="18" fillId="3" borderId="14" xfId="4" applyFont="1" applyFill="1" applyBorder="1" applyAlignment="1" applyProtection="1">
      <alignment horizontal="center" vertical="center"/>
      <protection locked="0"/>
    </xf>
    <xf numFmtId="38" fontId="18" fillId="3" borderId="15" xfId="4" applyFont="1" applyFill="1" applyBorder="1" applyAlignment="1" applyProtection="1">
      <alignment horizontal="center" vertical="center"/>
      <protection locked="0"/>
    </xf>
    <xf numFmtId="38" fontId="18" fillId="3" borderId="17" xfId="4" applyFont="1" applyFill="1" applyBorder="1" applyAlignment="1" applyProtection="1">
      <alignment horizontal="center" vertical="center"/>
      <protection locked="0"/>
    </xf>
    <xf numFmtId="38" fontId="18" fillId="3" borderId="1" xfId="4" applyFont="1" applyFill="1" applyBorder="1" applyAlignment="1" applyProtection="1">
      <alignment horizontal="center" vertical="center"/>
      <protection locked="0"/>
    </xf>
    <xf numFmtId="38" fontId="18" fillId="3" borderId="18" xfId="4" applyFont="1" applyFill="1" applyBorder="1" applyAlignment="1" applyProtection="1">
      <alignment horizontal="center" vertical="center"/>
      <protection locked="0"/>
    </xf>
    <xf numFmtId="0" fontId="36" fillId="2" borderId="36" xfId="2" applyFont="1" applyFill="1" applyBorder="1" applyAlignment="1">
      <alignment horizontal="left" vertical="center"/>
    </xf>
    <xf numFmtId="0" fontId="36" fillId="2" borderId="37" xfId="2" applyFont="1" applyFill="1" applyBorder="1" applyAlignment="1">
      <alignment horizontal="left" vertical="center"/>
    </xf>
    <xf numFmtId="0" fontId="36" fillId="2" borderId="74" xfId="2" applyFont="1" applyFill="1" applyBorder="1" applyAlignment="1">
      <alignment horizontal="right" vertical="center" wrapText="1"/>
    </xf>
    <xf numFmtId="0" fontId="36" fillId="2" borderId="40" xfId="2" applyFont="1" applyFill="1" applyBorder="1" applyAlignment="1">
      <alignment horizontal="right" vertical="center" wrapText="1"/>
    </xf>
    <xf numFmtId="177" fontId="36" fillId="4" borderId="86" xfId="2" applyNumberFormat="1" applyFont="1" applyFill="1" applyBorder="1" applyAlignment="1" applyProtection="1">
      <alignment horizontal="right" vertical="center"/>
      <protection locked="0"/>
    </xf>
    <xf numFmtId="177" fontId="36" fillId="4" borderId="87" xfId="2" applyNumberFormat="1" applyFont="1" applyFill="1" applyBorder="1" applyAlignment="1" applyProtection="1">
      <alignment horizontal="right" vertical="center"/>
      <protection locked="0"/>
    </xf>
    <xf numFmtId="177" fontId="36" fillId="4" borderId="88" xfId="2" applyNumberFormat="1" applyFont="1" applyFill="1" applyBorder="1" applyAlignment="1" applyProtection="1">
      <alignment horizontal="right" vertical="center"/>
      <protection locked="0"/>
    </xf>
    <xf numFmtId="38" fontId="9" fillId="3" borderId="39" xfId="2" applyNumberFormat="1" applyFont="1" applyFill="1" applyBorder="1" applyAlignment="1" applyProtection="1">
      <alignment horizontal="right" vertical="center"/>
      <protection locked="0"/>
    </xf>
    <xf numFmtId="0" fontId="11" fillId="4" borderId="24" xfId="2" applyFont="1" applyFill="1" applyBorder="1" applyAlignment="1">
      <alignment horizontal="center" wrapText="1"/>
    </xf>
    <xf numFmtId="0" fontId="11" fillId="2" borderId="2" xfId="2" applyFont="1" applyFill="1" applyBorder="1" applyAlignment="1">
      <alignment horizontal="center" vertical="center" textRotation="255" wrapText="1"/>
    </xf>
    <xf numFmtId="0" fontId="11" fillId="2" borderId="3" xfId="2" applyFont="1" applyFill="1" applyBorder="1" applyAlignment="1">
      <alignment horizontal="center" vertical="center" textRotation="255" wrapText="1"/>
    </xf>
    <xf numFmtId="0" fontId="11" fillId="2" borderId="7" xfId="2" applyFont="1" applyFill="1" applyBorder="1" applyAlignment="1">
      <alignment horizontal="center" vertical="center" textRotation="255" wrapText="1"/>
    </xf>
    <xf numFmtId="0" fontId="11" fillId="2" borderId="8" xfId="2" applyFont="1" applyFill="1" applyBorder="1" applyAlignment="1">
      <alignment horizontal="center" vertical="center" textRotation="255" wrapText="1"/>
    </xf>
    <xf numFmtId="0" fontId="11" fillId="2" borderId="22" xfId="2" applyFont="1" applyFill="1" applyBorder="1" applyAlignment="1">
      <alignment horizontal="center" vertical="center" textRotation="255" wrapText="1"/>
    </xf>
    <xf numFmtId="0" fontId="11" fillId="2" borderId="43" xfId="2" applyFont="1" applyFill="1" applyBorder="1" applyAlignment="1">
      <alignment horizontal="center" vertical="center" textRotation="255" wrapText="1"/>
    </xf>
    <xf numFmtId="38" fontId="21" fillId="4" borderId="20" xfId="4" applyFont="1" applyFill="1" applyBorder="1" applyAlignment="1">
      <alignment horizontal="right" vertical="center"/>
    </xf>
    <xf numFmtId="0" fontId="12" fillId="4" borderId="0" xfId="2" applyFont="1" applyFill="1" applyAlignment="1">
      <alignment horizontal="center"/>
    </xf>
    <xf numFmtId="0" fontId="9" fillId="4" borderId="0" xfId="2" applyFont="1" applyFill="1" applyAlignment="1">
      <alignment horizontal="center"/>
    </xf>
    <xf numFmtId="0" fontId="9" fillId="3" borderId="0" xfId="2" applyFont="1" applyFill="1" applyAlignment="1">
      <alignment horizontal="center" vertical="center" shrinkToFit="1"/>
    </xf>
    <xf numFmtId="184" fontId="9" fillId="3" borderId="39" xfId="2" applyNumberFormat="1" applyFont="1" applyFill="1" applyBorder="1" applyAlignment="1" applyProtection="1">
      <alignment horizontal="right" vertical="center"/>
      <protection locked="0"/>
    </xf>
    <xf numFmtId="0" fontId="9" fillId="3" borderId="0" xfId="2" applyFont="1" applyFill="1" applyAlignment="1" applyProtection="1">
      <alignment horizontal="center" vertical="center" shrinkToFit="1"/>
      <protection locked="0"/>
    </xf>
    <xf numFmtId="0" fontId="9" fillId="3" borderId="38" xfId="2" applyFont="1" applyFill="1" applyBorder="1" applyAlignment="1" applyProtection="1">
      <alignment horizontal="center" vertical="center"/>
      <protection locked="0"/>
    </xf>
    <xf numFmtId="3" fontId="9" fillId="3" borderId="38" xfId="2" applyNumberFormat="1" applyFont="1" applyFill="1" applyBorder="1" applyAlignment="1" applyProtection="1">
      <alignment horizontal="right" vertical="center"/>
      <protection locked="0"/>
    </xf>
    <xf numFmtId="0" fontId="5" fillId="4" borderId="0" xfId="2" applyFont="1" applyFill="1" applyAlignment="1">
      <alignment horizontal="distributed" vertical="center" indent="15"/>
    </xf>
    <xf numFmtId="0" fontId="34" fillId="4" borderId="0" xfId="2" applyFont="1" applyFill="1" applyAlignment="1">
      <alignment horizontal="distributed" vertical="center" indent="15"/>
    </xf>
    <xf numFmtId="0" fontId="17" fillId="4" borderId="1" xfId="2" applyFont="1" applyFill="1" applyBorder="1" applyAlignment="1">
      <alignment horizontal="center" vertical="center"/>
    </xf>
    <xf numFmtId="0" fontId="18" fillId="4" borderId="0" xfId="2" applyFont="1" applyFill="1" applyAlignment="1">
      <alignment horizontal="center" vertical="center"/>
    </xf>
    <xf numFmtId="0" fontId="5" fillId="3" borderId="38" xfId="2" applyFont="1" applyFill="1" applyBorder="1" applyAlignment="1" applyProtection="1">
      <alignment horizontal="center" vertical="center"/>
      <protection locked="0"/>
    </xf>
    <xf numFmtId="38" fontId="9" fillId="3" borderId="38" xfId="4" applyFont="1" applyFill="1" applyBorder="1" applyAlignment="1" applyProtection="1">
      <alignment horizontal="center" vertical="center"/>
      <protection locked="0"/>
    </xf>
    <xf numFmtId="0" fontId="9" fillId="4" borderId="0" xfId="2" applyFont="1" applyFill="1" applyAlignment="1">
      <alignment horizontal="right" vertical="center" wrapText="1"/>
    </xf>
    <xf numFmtId="0" fontId="9" fillId="3" borderId="38" xfId="2" applyFont="1" applyFill="1" applyBorder="1" applyAlignment="1" applyProtection="1">
      <alignment horizontal="left" vertical="center"/>
      <protection locked="0"/>
    </xf>
    <xf numFmtId="0" fontId="9" fillId="4" borderId="24" xfId="2" applyFont="1" applyFill="1" applyBorder="1" applyAlignment="1">
      <alignment horizontal="right" vertical="top"/>
    </xf>
    <xf numFmtId="180" fontId="9" fillId="4" borderId="46" xfId="2" applyNumberFormat="1" applyFont="1" applyFill="1" applyBorder="1" applyAlignment="1">
      <alignment horizontal="right" vertical="top"/>
    </xf>
    <xf numFmtId="38" fontId="9" fillId="4" borderId="9" xfId="1" applyFont="1" applyFill="1" applyBorder="1" applyAlignment="1">
      <alignment horizontal="right" vertical="center"/>
    </xf>
    <xf numFmtId="38" fontId="9" fillId="4" borderId="10" xfId="1" applyFont="1" applyFill="1" applyBorder="1" applyAlignment="1">
      <alignment horizontal="right" vertical="center"/>
    </xf>
    <xf numFmtId="38" fontId="9" fillId="4" borderId="11" xfId="1" applyFont="1" applyFill="1" applyBorder="1" applyAlignment="1">
      <alignment horizontal="right" vertical="center"/>
    </xf>
    <xf numFmtId="0" fontId="9" fillId="4" borderId="8" xfId="2" applyFont="1" applyFill="1" applyBorder="1" applyAlignment="1">
      <alignment horizontal="center" vertical="center"/>
    </xf>
    <xf numFmtId="38" fontId="40" fillId="4" borderId="9" xfId="1" applyFont="1" applyFill="1" applyBorder="1" applyAlignment="1">
      <alignment horizontal="right" vertical="center"/>
    </xf>
    <xf numFmtId="38" fontId="40" fillId="4" borderId="10" xfId="1" applyFont="1" applyFill="1" applyBorder="1" applyAlignment="1">
      <alignment horizontal="right" vertical="center"/>
    </xf>
    <xf numFmtId="38" fontId="40" fillId="4" borderId="11" xfId="1" applyFont="1" applyFill="1" applyBorder="1" applyAlignment="1">
      <alignment horizontal="right" vertical="center"/>
    </xf>
    <xf numFmtId="38" fontId="9" fillId="3" borderId="77" xfId="1" applyFont="1" applyFill="1" applyBorder="1" applyAlignment="1" applyProtection="1">
      <alignment horizontal="right" vertical="center"/>
      <protection locked="0"/>
    </xf>
    <xf numFmtId="38" fontId="9" fillId="3" borderId="78" xfId="1" applyFont="1" applyFill="1" applyBorder="1" applyAlignment="1" applyProtection="1">
      <alignment horizontal="right" vertical="center"/>
      <protection locked="0"/>
    </xf>
    <xf numFmtId="38" fontId="9" fillId="3" borderId="79" xfId="1" applyFont="1" applyFill="1" applyBorder="1" applyAlignment="1" applyProtection="1">
      <alignment horizontal="right" vertical="center"/>
      <protection locked="0"/>
    </xf>
    <xf numFmtId="177" fontId="9" fillId="4" borderId="77" xfId="1" applyNumberFormat="1" applyFont="1" applyFill="1" applyBorder="1" applyAlignment="1">
      <alignment horizontal="right" vertical="center"/>
    </xf>
    <xf numFmtId="177" fontId="9" fillId="4" borderId="78" xfId="1" applyNumberFormat="1" applyFont="1" applyFill="1" applyBorder="1" applyAlignment="1">
      <alignment horizontal="right" vertical="center"/>
    </xf>
    <xf numFmtId="177" fontId="9" fillId="4" borderId="79" xfId="1" applyNumberFormat="1" applyFont="1" applyFill="1" applyBorder="1" applyAlignment="1">
      <alignment horizontal="right" vertical="center"/>
    </xf>
    <xf numFmtId="38" fontId="9" fillId="0" borderId="39" xfId="2" applyNumberFormat="1" applyFont="1" applyBorder="1" applyAlignment="1" applyProtection="1">
      <alignment horizontal="right" vertical="center"/>
      <protection locked="0"/>
    </xf>
    <xf numFmtId="38" fontId="12" fillId="4" borderId="0" xfId="4" applyFont="1" applyFill="1" applyBorder="1" applyAlignment="1">
      <alignment horizontal="center" vertical="center"/>
    </xf>
    <xf numFmtId="38" fontId="9" fillId="4" borderId="99" xfId="4" applyFont="1" applyFill="1" applyBorder="1" applyAlignment="1">
      <alignment horizontal="right" vertical="center"/>
    </xf>
    <xf numFmtId="38" fontId="9" fillId="3" borderId="38" xfId="4" applyFont="1" applyFill="1" applyBorder="1" applyAlignment="1">
      <alignment horizontal="center" vertical="center"/>
    </xf>
    <xf numFmtId="38" fontId="9" fillId="3" borderId="38" xfId="2" applyNumberFormat="1" applyFont="1" applyFill="1" applyBorder="1" applyAlignment="1" applyProtection="1">
      <alignment horizontal="right" vertical="center"/>
      <protection locked="0"/>
    </xf>
    <xf numFmtId="0" fontId="9" fillId="3" borderId="38" xfId="2" applyFont="1" applyFill="1" applyBorder="1" applyAlignment="1" applyProtection="1">
      <alignment horizontal="right" vertical="center"/>
      <protection locked="0"/>
    </xf>
    <xf numFmtId="38" fontId="9" fillId="4" borderId="38" xfId="4" applyFont="1" applyFill="1" applyBorder="1" applyAlignment="1">
      <alignment horizontal="right" vertical="center"/>
    </xf>
    <xf numFmtId="0" fontId="9" fillId="3" borderId="0" xfId="2" applyFont="1" applyFill="1" applyAlignment="1">
      <alignment horizontal="left" vertical="top"/>
    </xf>
    <xf numFmtId="3" fontId="9" fillId="3" borderId="12" xfId="2" applyNumberFormat="1" applyFont="1" applyFill="1" applyBorder="1" applyAlignment="1" applyProtection="1">
      <alignment horizontal="center" vertical="center"/>
      <protection locked="0"/>
    </xf>
    <xf numFmtId="177" fontId="40" fillId="4" borderId="77" xfId="1" applyNumberFormat="1" applyFont="1" applyFill="1" applyBorder="1" applyAlignment="1">
      <alignment horizontal="right" vertical="center"/>
    </xf>
    <xf numFmtId="177" fontId="40" fillId="4" borderId="78" xfId="1" applyNumberFormat="1" applyFont="1" applyFill="1" applyBorder="1" applyAlignment="1">
      <alignment horizontal="right" vertical="center"/>
    </xf>
    <xf numFmtId="177" fontId="40" fillId="4" borderId="79" xfId="1" applyNumberFormat="1" applyFont="1" applyFill="1" applyBorder="1" applyAlignment="1">
      <alignment horizontal="right" vertical="center"/>
    </xf>
    <xf numFmtId="0" fontId="9" fillId="4" borderId="0" xfId="2" applyFont="1" applyFill="1" applyAlignment="1">
      <alignment horizontal="center" vertical="center" shrinkToFit="1"/>
    </xf>
    <xf numFmtId="0" fontId="9" fillId="3" borderId="0" xfId="2" applyFont="1" applyFill="1" applyAlignment="1">
      <alignment horizontal="left" vertical="center" shrinkToFit="1"/>
    </xf>
  </cellXfs>
  <cellStyles count="5">
    <cellStyle name="桁区切り" xfId="1" builtinId="6"/>
    <cellStyle name="桁区切り 2" xfId="4" xr:uid="{1F117853-C40A-4501-8258-828BAECA125C}"/>
    <cellStyle name="標準" xfId="0" builtinId="0"/>
    <cellStyle name="標準 2 2" xfId="2" xr:uid="{A87F852E-650E-438D-A238-B99EFF0596C0}"/>
    <cellStyle name="標準 4 3" xfId="3" xr:uid="{E7A207A7-BE32-43AA-A935-CA1D958C7978}"/>
  </cellStyles>
  <dxfs count="113">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s>
  <tableStyles count="0" defaultTableStyle="TableStyleMedium2" defaultPivotStyle="PivotStyleLight16"/>
  <colors>
    <mruColors>
      <color rgb="FFFFFF99"/>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calcChain" Target="calcChain.xml"/><Relationship Id="rId5" Type="http://schemas.openxmlformats.org/officeDocument/2006/relationships/externalLink" Target="externalLinks/externalLink1.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3</xdr:col>
      <xdr:colOff>114299</xdr:colOff>
      <xdr:row>35</xdr:row>
      <xdr:rowOff>266700</xdr:rowOff>
    </xdr:from>
    <xdr:to>
      <xdr:col>36</xdr:col>
      <xdr:colOff>152400</xdr:colOff>
      <xdr:row>37</xdr:row>
      <xdr:rowOff>257175</xdr:rowOff>
    </xdr:to>
    <xdr:sp macro="" textlink="">
      <xdr:nvSpPr>
        <xdr:cNvPr id="2" name="大かっこ 1">
          <a:extLst>
            <a:ext uri="{FF2B5EF4-FFF2-40B4-BE49-F238E27FC236}">
              <a16:creationId xmlns:a16="http://schemas.microsoft.com/office/drawing/2014/main" id="{A81F56C6-C85B-4247-BF59-5914B550994A}"/>
            </a:ext>
          </a:extLst>
        </xdr:cNvPr>
        <xdr:cNvSpPr/>
      </xdr:nvSpPr>
      <xdr:spPr>
        <a:xfrm>
          <a:off x="695324" y="9639300"/>
          <a:ext cx="8524876" cy="542925"/>
        </a:xfrm>
        <a:prstGeom prst="bracketPair">
          <a:avLst/>
        </a:prstGeom>
        <a:ln>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A:\TEMP\ie\Temporary%20Internet%20Files\OLKE3\&#21454;&#25903;&#20104;&#24819;%20&#65288;&#22825;&#35488;&#20250;&#65289;.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vr06101\05.&#21307;&#30274;&#23529;&#26619;&#35506;\My%20Documents\my%20documents\&#23529;&#26619;&#36039;&#26009;\13&#24180;&#24230;&#23529;&#26619;\&#22478;&#35199;&#21307;&#30274;&#36001;&#22243;\&#21454;&#25903;&#20104;&#24819;%20&#65288;&#22478;&#35199;&#21307;&#30274;&#36001;&#22243;&#65289;.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Svr06101\05.&#21307;&#30274;&#23529;&#26619;&#35506;\TEMP\&#31716;&#20161;&#20250;\&#23822;&#38525;&#20250;\&#19968;&#24515;&#20250;\&#36001;&#21209;&#12539;&#21454;&#25903;&#29366;&#27841;&#65288;&#19968;&#24515;&#20250;&#65289;.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財務状況"/>
      <sheetName val="法人収支"/>
      <sheetName val="病院収支"/>
      <sheetName val="老健収支（小金井あんず苑）"/>
      <sheetName val="老健収支 (あんず苑)"/>
      <sheetName val="訪問看護ＳＴ他 収支 "/>
      <sheetName val="人件費算出基礎"/>
      <sheetName val="収支予想 "/>
      <sheetName val="税金"/>
      <sheetName val="借入償還"/>
      <sheetName val="借入償還 (2)"/>
      <sheetName val="減価償却新"/>
      <sheetName val="分析表"/>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査定根拠 (2)"/>
      <sheetName val="財務状況"/>
      <sheetName val="法人全体収支"/>
      <sheetName val="城西病院収支"/>
      <sheetName val="豊科病院収支"/>
      <sheetName val="安曇野メディケア"/>
      <sheetName val="その他施設"/>
      <sheetName val="病床利用率、単価"/>
      <sheetName val="人件費算出基礎"/>
      <sheetName val="収支予想  (小倉人積上)"/>
      <sheetName val="税金 (小倉)"/>
      <sheetName val="収支予想  (2)"/>
      <sheetName val="税金 (2)"/>
      <sheetName val="収支予想  (費用施設別)"/>
      <sheetName val="借入償還 "/>
      <sheetName val="税金"/>
      <sheetName val="減価償却"/>
      <sheetName val="自己資金内訳"/>
      <sheetName val="分析表"/>
      <sheetName val="旧  借入償還"/>
      <sheetName val="法人収支"/>
      <sheetName val="佐々木病院 収支"/>
      <sheetName val="船橋神経クリニック 収支"/>
      <sheetName val="収支予想 "/>
      <sheetName val="査定根拠"/>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sheetData sheetId="20"/>
      <sheetData sheetId="21"/>
      <sheetData sheetId="22"/>
      <sheetData sheetId="23"/>
      <sheetData sheetId="24"/>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財務状況"/>
      <sheetName val="収支状況"/>
      <sheetName val="伊奈病院収支"/>
      <sheetName val="上尾甦生病院収支"/>
      <sheetName val="蓮田第一診療所収支"/>
      <sheetName val="収支予想 "/>
      <sheetName val="収支予想  (2)"/>
      <sheetName val="税金"/>
      <sheetName val="人件費"/>
      <sheetName val="減価償却"/>
      <sheetName val="借入償還"/>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FF96B5-1613-4C33-9404-853F3FD4EE07}">
  <sheetPr codeName="Sheet21">
    <tabColor theme="0" tint="-0.499984740745262"/>
  </sheetPr>
  <dimension ref="A1:CB115"/>
  <sheetViews>
    <sheetView tabSelected="1" view="pageBreakPreview" zoomScale="70" zoomScaleNormal="100" zoomScaleSheetLayoutView="70" workbookViewId="0">
      <selection sqref="A1:AK1"/>
    </sheetView>
  </sheetViews>
  <sheetFormatPr defaultColWidth="0" defaultRowHeight="24.95" customHeight="1"/>
  <cols>
    <col min="1" max="2" width="4.625" style="1" customWidth="1"/>
    <col min="3" max="3" width="0.875" style="1" customWidth="1"/>
    <col min="4" max="37" width="4.625" style="2" customWidth="1"/>
    <col min="38" max="38" width="5.625" style="2" customWidth="1"/>
    <col min="39" max="39" width="4.5" style="2" hidden="1" customWidth="1"/>
    <col min="40" max="59" width="0" style="2" hidden="1" customWidth="1"/>
    <col min="60" max="60" width="4.5" style="2" hidden="1" customWidth="1"/>
    <col min="61" max="80" width="0" style="2" hidden="1" customWidth="1"/>
    <col min="81" max="16384" width="2.5" style="2" hidden="1"/>
  </cols>
  <sheetData>
    <row r="1" spans="1:51" ht="45" customHeight="1">
      <c r="A1" s="308" t="s">
        <v>57</v>
      </c>
      <c r="B1" s="308"/>
      <c r="C1" s="308"/>
      <c r="D1" s="308"/>
      <c r="E1" s="308"/>
      <c r="F1" s="308"/>
      <c r="G1" s="308"/>
      <c r="H1" s="308"/>
      <c r="I1" s="308"/>
      <c r="J1" s="308"/>
      <c r="K1" s="308"/>
      <c r="L1" s="308"/>
      <c r="M1" s="308"/>
      <c r="N1" s="308"/>
      <c r="O1" s="308"/>
      <c r="P1" s="308"/>
      <c r="Q1" s="308"/>
      <c r="R1" s="308"/>
      <c r="S1" s="308"/>
      <c r="T1" s="308"/>
      <c r="U1" s="308"/>
      <c r="V1" s="308"/>
      <c r="W1" s="309"/>
      <c r="X1" s="309"/>
      <c r="Y1" s="309"/>
      <c r="Z1" s="309"/>
      <c r="AA1" s="309"/>
      <c r="AB1" s="309"/>
      <c r="AC1" s="309"/>
      <c r="AD1" s="309"/>
      <c r="AE1" s="309"/>
      <c r="AF1" s="309"/>
      <c r="AG1" s="309"/>
      <c r="AH1" s="309"/>
      <c r="AI1" s="309"/>
      <c r="AJ1" s="309"/>
      <c r="AK1" s="309"/>
    </row>
    <row r="2" spans="1:51" ht="30" customHeight="1">
      <c r="A2" s="337" t="s">
        <v>62</v>
      </c>
      <c r="B2" s="337"/>
      <c r="C2" s="337"/>
      <c r="D2" s="337"/>
      <c r="E2" s="337"/>
      <c r="F2" s="337"/>
      <c r="G2" s="337"/>
      <c r="H2" s="337"/>
      <c r="I2" s="337"/>
      <c r="J2" s="337"/>
      <c r="K2" s="337"/>
      <c r="L2" s="337"/>
      <c r="M2" s="337"/>
      <c r="N2" s="337"/>
      <c r="O2" s="337"/>
      <c r="P2" s="337"/>
      <c r="Q2" s="337"/>
      <c r="R2" s="337"/>
      <c r="S2" s="337"/>
      <c r="T2" s="337"/>
      <c r="U2" s="337"/>
      <c r="V2" s="337"/>
      <c r="W2" s="337"/>
      <c r="X2" s="337"/>
      <c r="Y2" s="337"/>
      <c r="Z2" s="337"/>
      <c r="AA2" s="337"/>
      <c r="AB2" s="337"/>
      <c r="AC2" s="337"/>
      <c r="AD2" s="337"/>
      <c r="AE2" s="337"/>
      <c r="AF2" s="337"/>
      <c r="AG2" s="337"/>
      <c r="AH2" s="337"/>
      <c r="AI2" s="337"/>
      <c r="AJ2" s="337"/>
      <c r="AK2" s="337"/>
    </row>
    <row r="3" spans="1:51" ht="39.950000000000003" customHeight="1" thickBot="1">
      <c r="A3" s="92"/>
      <c r="B3" s="92"/>
      <c r="C3" s="92"/>
      <c r="D3" s="92"/>
      <c r="E3" s="92"/>
      <c r="F3" s="92"/>
      <c r="G3" s="92"/>
      <c r="H3" s="92"/>
      <c r="I3" s="92"/>
      <c r="J3" s="92"/>
      <c r="K3" s="92"/>
      <c r="L3" s="92"/>
      <c r="M3" s="92"/>
      <c r="N3" s="92"/>
      <c r="O3" s="92"/>
      <c r="P3" s="92"/>
      <c r="Q3" s="92"/>
      <c r="R3" s="92"/>
      <c r="S3" s="92"/>
      <c r="T3" s="92"/>
      <c r="U3" s="92"/>
      <c r="V3" s="92"/>
      <c r="W3" s="93"/>
      <c r="X3" s="93"/>
      <c r="Y3" s="93"/>
      <c r="Z3" s="93"/>
      <c r="AA3" s="91"/>
      <c r="AB3" s="95" t="s">
        <v>0</v>
      </c>
      <c r="AC3" s="260"/>
      <c r="AD3" s="260"/>
      <c r="AE3" s="94" t="s">
        <v>1</v>
      </c>
      <c r="AF3" s="336"/>
      <c r="AG3" s="336"/>
      <c r="AH3" s="94" t="s">
        <v>2</v>
      </c>
      <c r="AI3" s="336"/>
      <c r="AJ3" s="336"/>
      <c r="AK3" s="94" t="s">
        <v>3</v>
      </c>
      <c r="AL3" s="3"/>
      <c r="AM3" s="3"/>
      <c r="AN3" s="3"/>
      <c r="AO3" s="3"/>
      <c r="AP3" s="3"/>
      <c r="AQ3" s="3"/>
      <c r="AR3" s="3"/>
      <c r="AS3" s="3"/>
      <c r="AT3" s="3"/>
      <c r="AU3" s="3"/>
      <c r="AV3" s="3"/>
      <c r="AW3" s="3"/>
      <c r="AX3" s="3"/>
      <c r="AY3" s="3"/>
    </row>
    <row r="4" spans="1:51" ht="50.1" customHeight="1">
      <c r="A4" s="330" t="s">
        <v>30</v>
      </c>
      <c r="B4" s="331"/>
      <c r="C4" s="279" t="s">
        <v>53</v>
      </c>
      <c r="D4" s="280"/>
      <c r="E4" s="280"/>
      <c r="F4" s="280"/>
      <c r="G4" s="280"/>
      <c r="H4" s="280"/>
      <c r="I4" s="281"/>
      <c r="J4" s="282"/>
      <c r="K4" s="283"/>
      <c r="L4" s="283"/>
      <c r="M4" s="283"/>
      <c r="N4" s="283"/>
      <c r="O4" s="283"/>
      <c r="P4" s="283"/>
      <c r="Q4" s="283"/>
      <c r="R4" s="283"/>
      <c r="S4" s="283"/>
      <c r="T4" s="284"/>
      <c r="U4" s="279" t="s">
        <v>56</v>
      </c>
      <c r="V4" s="280"/>
      <c r="W4" s="280"/>
      <c r="X4" s="280"/>
      <c r="Y4" s="280"/>
      <c r="Z4" s="280"/>
      <c r="AA4" s="281"/>
      <c r="AB4" s="285"/>
      <c r="AC4" s="286"/>
      <c r="AD4" s="286"/>
      <c r="AE4" s="286"/>
      <c r="AF4" s="286"/>
      <c r="AG4" s="286"/>
      <c r="AH4" s="286"/>
      <c r="AI4" s="286"/>
      <c r="AJ4" s="286"/>
      <c r="AK4" s="287"/>
      <c r="AM4" s="6"/>
      <c r="AN4" s="3"/>
      <c r="AO4" s="5"/>
      <c r="AP4" s="3"/>
      <c r="AQ4" s="3"/>
      <c r="AR4" s="3"/>
      <c r="AS4" s="3"/>
      <c r="AT4" s="3"/>
      <c r="AU4" s="3"/>
    </row>
    <row r="5" spans="1:51" ht="50.1" customHeight="1">
      <c r="A5" s="332"/>
      <c r="B5" s="333"/>
      <c r="C5" s="288" t="s">
        <v>55</v>
      </c>
      <c r="D5" s="289"/>
      <c r="E5" s="289"/>
      <c r="F5" s="289"/>
      <c r="G5" s="289"/>
      <c r="H5" s="289"/>
      <c r="I5" s="290"/>
      <c r="J5" s="291"/>
      <c r="K5" s="292"/>
      <c r="L5" s="292"/>
      <c r="M5" s="292"/>
      <c r="N5" s="292"/>
      <c r="O5" s="292"/>
      <c r="P5" s="292"/>
      <c r="Q5" s="292"/>
      <c r="R5" s="292"/>
      <c r="S5" s="292"/>
      <c r="T5" s="293"/>
      <c r="U5" s="288" t="s">
        <v>54</v>
      </c>
      <c r="V5" s="289"/>
      <c r="W5" s="289"/>
      <c r="X5" s="289"/>
      <c r="Y5" s="289"/>
      <c r="Z5" s="289"/>
      <c r="AA5" s="290"/>
      <c r="AB5" s="291"/>
      <c r="AC5" s="292"/>
      <c r="AD5" s="292"/>
      <c r="AE5" s="292"/>
      <c r="AF5" s="292"/>
      <c r="AG5" s="292"/>
      <c r="AH5" s="292"/>
      <c r="AI5" s="292"/>
      <c r="AJ5" s="292"/>
      <c r="AK5" s="294"/>
      <c r="AL5" s="7"/>
      <c r="AM5" s="3"/>
      <c r="AN5" s="3"/>
      <c r="AO5" s="3"/>
      <c r="AP5" s="3"/>
      <c r="AQ5" s="3"/>
      <c r="AR5" s="3"/>
      <c r="AS5" s="3"/>
      <c r="AT5" s="3"/>
      <c r="AU5" s="3"/>
    </row>
    <row r="6" spans="1:51" ht="50.1" customHeight="1" thickBot="1">
      <c r="A6" s="334"/>
      <c r="B6" s="335"/>
      <c r="C6" s="312" t="s">
        <v>4</v>
      </c>
      <c r="D6" s="313"/>
      <c r="E6" s="313"/>
      <c r="F6" s="313"/>
      <c r="G6" s="313"/>
      <c r="H6" s="313"/>
      <c r="I6" s="314"/>
      <c r="J6" s="307" t="s">
        <v>101</v>
      </c>
      <c r="K6" s="262"/>
      <c r="L6" s="263"/>
      <c r="M6" s="263"/>
      <c r="N6" s="263"/>
      <c r="O6" s="105" t="s">
        <v>31</v>
      </c>
      <c r="P6" s="261"/>
      <c r="Q6" s="261"/>
      <c r="R6" s="261"/>
      <c r="S6" s="105" t="s">
        <v>31</v>
      </c>
      <c r="T6" s="261"/>
      <c r="U6" s="261"/>
      <c r="V6" s="261"/>
      <c r="W6" s="105" t="s">
        <v>32</v>
      </c>
      <c r="X6" s="262" t="s">
        <v>102</v>
      </c>
      <c r="Y6" s="262"/>
      <c r="Z6" s="263"/>
      <c r="AA6" s="263"/>
      <c r="AB6" s="263"/>
      <c r="AC6" s="105" t="s">
        <v>31</v>
      </c>
      <c r="AD6" s="261"/>
      <c r="AE6" s="261"/>
      <c r="AF6" s="261"/>
      <c r="AG6" s="105" t="s">
        <v>31</v>
      </c>
      <c r="AH6" s="261"/>
      <c r="AI6" s="261"/>
      <c r="AJ6" s="261"/>
      <c r="AK6" s="106" t="s">
        <v>32</v>
      </c>
      <c r="AL6" s="7"/>
      <c r="AM6" s="8"/>
      <c r="AN6" s="3"/>
      <c r="AO6" s="3"/>
      <c r="AP6" s="3"/>
      <c r="AQ6" s="3"/>
      <c r="AR6" s="3"/>
      <c r="AS6" s="3"/>
      <c r="AT6" s="3"/>
      <c r="AU6" s="3"/>
      <c r="AV6" s="3"/>
      <c r="AW6" s="3"/>
      <c r="AX6" s="3"/>
      <c r="AY6" s="3"/>
    </row>
    <row r="7" spans="1:51" ht="30" customHeight="1">
      <c r="A7" s="315" t="s">
        <v>106</v>
      </c>
      <c r="B7" s="315"/>
      <c r="C7" s="315"/>
      <c r="D7" s="315"/>
      <c r="E7" s="315"/>
      <c r="F7" s="315"/>
      <c r="G7" s="315"/>
      <c r="H7" s="315"/>
      <c r="I7" s="315"/>
      <c r="J7" s="315"/>
      <c r="K7" s="315"/>
      <c r="L7" s="315"/>
      <c r="M7" s="315"/>
      <c r="N7" s="315"/>
      <c r="O7" s="315"/>
      <c r="P7" s="315"/>
      <c r="Q7" s="315"/>
      <c r="R7" s="315"/>
      <c r="S7" s="315"/>
      <c r="T7" s="315"/>
      <c r="U7" s="315"/>
      <c r="V7" s="315"/>
      <c r="W7" s="315"/>
      <c r="X7" s="315"/>
      <c r="Y7" s="315"/>
      <c r="Z7" s="315"/>
      <c r="AA7" s="315"/>
      <c r="AB7" s="315"/>
      <c r="AC7" s="315"/>
      <c r="AD7" s="315"/>
      <c r="AE7" s="315"/>
      <c r="AF7" s="315"/>
      <c r="AG7" s="315"/>
      <c r="AH7" s="315"/>
      <c r="AI7" s="315"/>
      <c r="AJ7" s="315"/>
      <c r="AK7" s="315"/>
      <c r="AL7" s="9"/>
      <c r="AM7" s="8"/>
      <c r="AN7" s="3"/>
      <c r="AO7" s="3"/>
      <c r="AP7" s="3"/>
      <c r="AQ7" s="3"/>
      <c r="AR7" s="3"/>
      <c r="AS7" s="3"/>
      <c r="AT7" s="3"/>
      <c r="AU7" s="3"/>
      <c r="AV7" s="3"/>
      <c r="AW7" s="3"/>
      <c r="AX7" s="3"/>
      <c r="AY7" s="3"/>
    </row>
    <row r="8" spans="1:51" ht="30" customHeight="1">
      <c r="A8" s="316"/>
      <c r="B8" s="316"/>
      <c r="C8" s="316"/>
      <c r="D8" s="316"/>
      <c r="E8" s="316"/>
      <c r="F8" s="316"/>
      <c r="G8" s="316"/>
      <c r="H8" s="316"/>
      <c r="I8" s="316"/>
      <c r="J8" s="316"/>
      <c r="K8" s="316"/>
      <c r="L8" s="316"/>
      <c r="M8" s="316"/>
      <c r="N8" s="316"/>
      <c r="O8" s="316"/>
      <c r="P8" s="316"/>
      <c r="Q8" s="316"/>
      <c r="R8" s="316"/>
      <c r="S8" s="316"/>
      <c r="T8" s="316"/>
      <c r="U8" s="316"/>
      <c r="V8" s="316"/>
      <c r="W8" s="316"/>
      <c r="X8" s="316"/>
      <c r="Y8" s="316"/>
      <c r="Z8" s="316"/>
      <c r="AA8" s="316"/>
      <c r="AB8" s="316"/>
      <c r="AC8" s="316"/>
      <c r="AD8" s="316"/>
      <c r="AE8" s="316"/>
      <c r="AF8" s="316"/>
      <c r="AG8" s="316"/>
      <c r="AH8" s="316"/>
      <c r="AI8" s="316"/>
      <c r="AJ8" s="316"/>
      <c r="AK8" s="316"/>
      <c r="AL8" s="9"/>
      <c r="AM8" s="8"/>
      <c r="AN8" s="3"/>
      <c r="AO8" s="3"/>
      <c r="AP8" s="3"/>
      <c r="AQ8" s="3"/>
      <c r="AR8" s="3"/>
      <c r="AS8" s="3"/>
      <c r="AT8" s="3"/>
      <c r="AU8" s="3"/>
      <c r="AV8" s="3"/>
      <c r="AW8" s="3"/>
      <c r="AX8" s="3"/>
      <c r="AY8" s="3"/>
    </row>
    <row r="9" spans="1:51" ht="30" customHeight="1">
      <c r="A9" s="317" t="s">
        <v>91</v>
      </c>
      <c r="B9" s="317"/>
      <c r="C9" s="317"/>
      <c r="D9" s="317"/>
      <c r="E9" s="317"/>
      <c r="F9" s="317"/>
      <c r="G9" s="317"/>
      <c r="H9" s="317"/>
      <c r="I9" s="317"/>
      <c r="J9" s="317"/>
      <c r="K9" s="317"/>
      <c r="L9" s="317"/>
      <c r="M9" s="317"/>
      <c r="N9" s="317"/>
      <c r="O9" s="317"/>
      <c r="P9" s="317"/>
      <c r="Q9" s="317"/>
      <c r="R9" s="317"/>
      <c r="S9" s="317"/>
      <c r="T9" s="317"/>
      <c r="U9" s="317"/>
      <c r="V9" s="317"/>
      <c r="W9" s="317"/>
      <c r="X9" s="317"/>
      <c r="Y9" s="317"/>
      <c r="Z9" s="317"/>
      <c r="AA9" s="317"/>
      <c r="AB9" s="317"/>
      <c r="AC9" s="317"/>
      <c r="AD9" s="317"/>
      <c r="AE9" s="317"/>
      <c r="AF9" s="317"/>
      <c r="AG9" s="317"/>
      <c r="AH9" s="317"/>
      <c r="AI9" s="317"/>
      <c r="AJ9" s="317"/>
      <c r="AK9" s="317"/>
      <c r="AL9" s="7"/>
      <c r="AM9" s="8"/>
      <c r="AN9" s="3"/>
      <c r="AO9" s="3"/>
      <c r="AP9" s="3"/>
      <c r="AQ9" s="3"/>
      <c r="AR9" s="3"/>
      <c r="AS9" s="3"/>
      <c r="AT9" s="3"/>
      <c r="AU9" s="3"/>
      <c r="AV9" s="3"/>
      <c r="AW9" s="3"/>
      <c r="AX9" s="3"/>
      <c r="AY9" s="3"/>
    </row>
    <row r="10" spans="1:51" ht="30" customHeight="1">
      <c r="A10" s="317"/>
      <c r="B10" s="317"/>
      <c r="C10" s="317"/>
      <c r="D10" s="317"/>
      <c r="E10" s="317"/>
      <c r="F10" s="317"/>
      <c r="G10" s="317"/>
      <c r="H10" s="317"/>
      <c r="I10" s="317"/>
      <c r="J10" s="317"/>
      <c r="K10" s="317"/>
      <c r="L10" s="317"/>
      <c r="M10" s="317"/>
      <c r="N10" s="317"/>
      <c r="O10" s="317"/>
      <c r="P10" s="317"/>
      <c r="Q10" s="317"/>
      <c r="R10" s="317"/>
      <c r="S10" s="317"/>
      <c r="T10" s="317"/>
      <c r="U10" s="317"/>
      <c r="V10" s="317"/>
      <c r="W10" s="317"/>
      <c r="X10" s="317"/>
      <c r="Y10" s="317"/>
      <c r="Z10" s="317"/>
      <c r="AA10" s="317"/>
      <c r="AB10" s="317"/>
      <c r="AC10" s="317"/>
      <c r="AD10" s="317"/>
      <c r="AE10" s="317"/>
      <c r="AF10" s="317"/>
      <c r="AG10" s="317"/>
      <c r="AH10" s="317"/>
      <c r="AI10" s="317"/>
      <c r="AJ10" s="317"/>
      <c r="AK10" s="317"/>
      <c r="AL10" s="7"/>
      <c r="AM10" s="8"/>
      <c r="AN10" s="3"/>
      <c r="AO10" s="3"/>
      <c r="AP10" s="3"/>
      <c r="AQ10" s="3"/>
      <c r="AR10" s="3"/>
      <c r="AS10" s="3"/>
      <c r="AT10" s="3"/>
      <c r="AU10" s="3"/>
      <c r="AV10" s="3"/>
      <c r="AW10" s="3"/>
      <c r="AX10" s="3"/>
      <c r="AY10" s="3"/>
    </row>
    <row r="11" spans="1:51" ht="24.95" customHeight="1" thickBot="1">
      <c r="A11" s="103"/>
      <c r="B11" s="103"/>
      <c r="C11" s="103"/>
      <c r="D11" s="103"/>
      <c r="E11" s="103"/>
      <c r="F11" s="103"/>
      <c r="G11" s="103"/>
      <c r="H11" s="103"/>
      <c r="I11" s="103"/>
      <c r="J11" s="103"/>
      <c r="K11" s="103"/>
      <c r="L11" s="103"/>
      <c r="M11" s="103"/>
      <c r="N11" s="103"/>
      <c r="O11" s="103"/>
      <c r="P11" s="103"/>
      <c r="Q11" s="103"/>
      <c r="R11" s="103"/>
      <c r="S11" s="103"/>
      <c r="T11" s="103"/>
      <c r="U11" s="103"/>
      <c r="V11" s="103"/>
      <c r="W11" s="103"/>
      <c r="X11" s="103"/>
      <c r="Y11" s="103"/>
      <c r="Z11" s="103"/>
      <c r="AA11" s="103"/>
      <c r="AB11" s="103"/>
      <c r="AC11" s="103"/>
      <c r="AD11" s="103"/>
      <c r="AE11" s="103"/>
      <c r="AF11" s="103"/>
      <c r="AG11" s="103"/>
      <c r="AH11" s="103"/>
      <c r="AI11" s="103"/>
      <c r="AJ11" s="103"/>
      <c r="AK11" s="103"/>
      <c r="AL11" s="7"/>
      <c r="AM11" s="8"/>
      <c r="AN11" s="3"/>
      <c r="AO11" s="3"/>
      <c r="AP11" s="3"/>
      <c r="AQ11" s="3"/>
      <c r="AR11" s="3"/>
      <c r="AS11" s="3"/>
      <c r="AT11" s="3"/>
      <c r="AU11" s="3"/>
      <c r="AV11" s="3"/>
      <c r="AW11" s="3"/>
      <c r="AX11" s="3"/>
      <c r="AY11" s="3"/>
    </row>
    <row r="12" spans="1:51" ht="39.950000000000003" customHeight="1">
      <c r="A12" s="318" t="s">
        <v>5</v>
      </c>
      <c r="B12" s="319"/>
      <c r="C12" s="15"/>
      <c r="D12" s="324" t="s">
        <v>6</v>
      </c>
      <c r="E12" s="324"/>
      <c r="F12" s="324"/>
      <c r="G12" s="324"/>
      <c r="H12" s="324"/>
      <c r="I12" s="324"/>
      <c r="J12" s="100"/>
      <c r="K12" s="101" t="s">
        <v>7</v>
      </c>
      <c r="L12" s="100"/>
      <c r="M12" s="102"/>
      <c r="N12" s="101"/>
      <c r="O12" s="101"/>
      <c r="P12" s="324" t="s">
        <v>8</v>
      </c>
      <c r="Q12" s="324"/>
      <c r="R12" s="324"/>
      <c r="S12" s="324"/>
      <c r="T12" s="102"/>
      <c r="U12" s="324" t="s">
        <v>9</v>
      </c>
      <c r="V12" s="324"/>
      <c r="W12" s="324"/>
      <c r="X12" s="324"/>
      <c r="Y12" s="16"/>
      <c r="Z12" s="325"/>
      <c r="AA12" s="325"/>
      <c r="AB12" s="16"/>
      <c r="AC12" s="16"/>
      <c r="AD12" s="16"/>
      <c r="AE12" s="16"/>
      <c r="AF12" s="16"/>
      <c r="AG12" s="16"/>
      <c r="AH12" s="16"/>
      <c r="AI12" s="16"/>
      <c r="AJ12" s="16"/>
      <c r="AK12" s="17"/>
      <c r="AL12" s="10"/>
      <c r="AM12" s="3"/>
      <c r="AN12" s="3"/>
      <c r="AO12" s="3"/>
      <c r="AP12" s="3"/>
      <c r="AQ12" s="3"/>
      <c r="AR12" s="3"/>
      <c r="AS12" s="3"/>
      <c r="AT12" s="3"/>
      <c r="AU12" s="3"/>
      <c r="AV12" s="3"/>
      <c r="AW12" s="3"/>
      <c r="AX12" s="3"/>
      <c r="AY12" s="3"/>
    </row>
    <row r="13" spans="1:51" ht="20.100000000000001" customHeight="1">
      <c r="A13" s="320"/>
      <c r="B13" s="321"/>
      <c r="C13" s="18"/>
      <c r="D13" s="347"/>
      <c r="E13" s="348"/>
      <c r="F13" s="348"/>
      <c r="G13" s="348"/>
      <c r="H13" s="348"/>
      <c r="I13" s="349"/>
      <c r="J13" s="19"/>
      <c r="K13" s="295"/>
      <c r="L13" s="296"/>
      <c r="M13" s="296"/>
      <c r="N13" s="297"/>
      <c r="O13" s="77"/>
      <c r="P13" s="295"/>
      <c r="Q13" s="296"/>
      <c r="R13" s="296"/>
      <c r="S13" s="297"/>
      <c r="T13" s="20"/>
      <c r="U13" s="301">
        <v>2.5</v>
      </c>
      <c r="V13" s="302"/>
      <c r="W13" s="302"/>
      <c r="X13" s="303"/>
      <c r="Y13" s="338" t="s">
        <v>373</v>
      </c>
      <c r="Z13" s="339"/>
      <c r="AA13" s="339"/>
      <c r="AB13" s="339"/>
      <c r="AC13" s="339"/>
      <c r="AD13" s="339"/>
      <c r="AE13" s="339"/>
      <c r="AF13" s="339"/>
      <c r="AG13" s="339"/>
      <c r="AH13" s="339"/>
      <c r="AI13" s="339"/>
      <c r="AJ13" s="339"/>
      <c r="AK13" s="340"/>
      <c r="AL13" s="10"/>
      <c r="AM13" s="3"/>
      <c r="AN13" s="3"/>
      <c r="AO13" s="3"/>
      <c r="AP13" s="3"/>
      <c r="AQ13" s="3"/>
      <c r="AR13" s="3"/>
      <c r="AS13" s="3"/>
      <c r="AT13" s="3"/>
      <c r="AU13" s="3"/>
      <c r="AV13" s="3"/>
      <c r="AW13" s="3"/>
      <c r="AX13" s="3"/>
      <c r="AY13" s="3"/>
    </row>
    <row r="14" spans="1:51" ht="20.100000000000001" customHeight="1">
      <c r="A14" s="320"/>
      <c r="B14" s="321"/>
      <c r="C14" s="18"/>
      <c r="D14" s="350"/>
      <c r="E14" s="351"/>
      <c r="F14" s="351"/>
      <c r="G14" s="351"/>
      <c r="H14" s="351"/>
      <c r="I14" s="352"/>
      <c r="J14" s="19"/>
      <c r="K14" s="298"/>
      <c r="L14" s="299"/>
      <c r="M14" s="299"/>
      <c r="N14" s="300"/>
      <c r="O14" s="77"/>
      <c r="P14" s="298"/>
      <c r="Q14" s="299"/>
      <c r="R14" s="299"/>
      <c r="S14" s="300"/>
      <c r="T14" s="20"/>
      <c r="U14" s="304"/>
      <c r="V14" s="305"/>
      <c r="W14" s="305"/>
      <c r="X14" s="306"/>
      <c r="Y14" s="338"/>
      <c r="Z14" s="339"/>
      <c r="AA14" s="339"/>
      <c r="AB14" s="339"/>
      <c r="AC14" s="339"/>
      <c r="AD14" s="339"/>
      <c r="AE14" s="339"/>
      <c r="AF14" s="339"/>
      <c r="AG14" s="339"/>
      <c r="AH14" s="339"/>
      <c r="AI14" s="339"/>
      <c r="AJ14" s="339"/>
      <c r="AK14" s="340"/>
      <c r="AL14" s="10"/>
      <c r="AM14" s="3"/>
      <c r="AN14" s="3"/>
      <c r="AO14" s="3"/>
      <c r="AP14" s="3"/>
      <c r="AQ14" s="3"/>
      <c r="AR14" s="3"/>
      <c r="AS14" s="3"/>
      <c r="AT14" s="3"/>
      <c r="AU14" s="3"/>
      <c r="AV14" s="3"/>
      <c r="AW14" s="3"/>
      <c r="AX14" s="3"/>
      <c r="AY14" s="3"/>
    </row>
    <row r="15" spans="1:51" ht="20.100000000000001" customHeight="1">
      <c r="A15" s="320"/>
      <c r="B15" s="321"/>
      <c r="C15" s="18"/>
      <c r="D15" s="77"/>
      <c r="E15" s="77"/>
      <c r="F15" s="77"/>
      <c r="G15" s="77"/>
      <c r="H15" s="77"/>
      <c r="I15" s="77"/>
      <c r="J15" s="77"/>
      <c r="K15" s="77"/>
      <c r="L15" s="77"/>
      <c r="M15" s="77"/>
      <c r="N15" s="77"/>
      <c r="O15" s="77"/>
      <c r="P15" s="77"/>
      <c r="Q15" s="77"/>
      <c r="R15" s="77"/>
      <c r="S15" s="77"/>
      <c r="T15" s="77"/>
      <c r="U15" s="77"/>
      <c r="V15" s="77"/>
      <c r="W15" s="77"/>
      <c r="X15" s="77"/>
      <c r="Y15" s="77"/>
      <c r="Z15" s="77"/>
      <c r="AA15" s="77"/>
      <c r="AB15" s="77"/>
      <c r="AC15" s="77"/>
      <c r="AD15" s="77"/>
      <c r="AE15" s="77"/>
      <c r="AF15" s="77"/>
      <c r="AG15" s="77"/>
      <c r="AH15" s="77"/>
      <c r="AI15" s="77"/>
      <c r="AJ15" s="23"/>
      <c r="AK15" s="22"/>
      <c r="AL15" s="10"/>
      <c r="AM15" s="3"/>
      <c r="AN15" s="3"/>
      <c r="AO15" s="3"/>
      <c r="AP15" s="3"/>
      <c r="AQ15" s="3"/>
      <c r="AR15" s="3"/>
      <c r="AS15" s="3"/>
      <c r="AT15" s="3"/>
      <c r="AU15" s="3"/>
      <c r="AV15" s="3"/>
      <c r="AW15" s="3"/>
      <c r="AX15" s="3"/>
      <c r="AY15" s="3"/>
    </row>
    <row r="16" spans="1:51" ht="39.950000000000003" customHeight="1">
      <c r="A16" s="320"/>
      <c r="B16" s="321"/>
      <c r="C16" s="18"/>
      <c r="D16" s="77"/>
      <c r="E16" s="77"/>
      <c r="F16" s="77"/>
      <c r="G16" s="77"/>
      <c r="H16" s="77"/>
      <c r="I16" s="77"/>
      <c r="J16" s="77"/>
      <c r="K16" s="310" t="s">
        <v>10</v>
      </c>
      <c r="L16" s="310"/>
      <c r="M16" s="310"/>
      <c r="N16" s="310"/>
      <c r="O16" s="310"/>
      <c r="P16" s="310"/>
      <c r="Q16" s="77"/>
      <c r="R16" s="77"/>
      <c r="S16" s="77"/>
      <c r="T16" s="311" t="s">
        <v>11</v>
      </c>
      <c r="U16" s="311"/>
      <c r="V16" s="311"/>
      <c r="W16" s="311"/>
      <c r="X16" s="311"/>
      <c r="Y16" s="311"/>
      <c r="Z16" s="77"/>
      <c r="AA16" s="77"/>
      <c r="AB16" s="77"/>
      <c r="AC16" s="326" t="s">
        <v>12</v>
      </c>
      <c r="AD16" s="326"/>
      <c r="AE16" s="326"/>
      <c r="AF16" s="326"/>
      <c r="AG16" s="326"/>
      <c r="AH16" s="326"/>
      <c r="AI16" s="77"/>
      <c r="AJ16" s="23"/>
      <c r="AK16" s="22"/>
      <c r="AL16" s="10"/>
      <c r="AM16" s="3"/>
      <c r="AN16" s="3"/>
      <c r="AO16" s="3"/>
      <c r="AP16" s="3"/>
      <c r="AQ16" s="3"/>
      <c r="AR16" s="3"/>
      <c r="AS16" s="3"/>
      <c r="AT16" s="3"/>
      <c r="AU16" s="3"/>
      <c r="AV16" s="3"/>
      <c r="AW16" s="3"/>
      <c r="AX16" s="3"/>
      <c r="AY16" s="3"/>
    </row>
    <row r="17" spans="1:51" ht="39.950000000000003" customHeight="1">
      <c r="A17" s="320"/>
      <c r="B17" s="321"/>
      <c r="C17" s="18"/>
      <c r="D17" s="77"/>
      <c r="E17" s="77"/>
      <c r="F17" s="77"/>
      <c r="G17" s="77"/>
      <c r="H17" s="77"/>
      <c r="I17" s="77"/>
      <c r="J17" s="77"/>
      <c r="K17" s="327" t="e">
        <f>ROUND(D13/(K13*12-P13)*12,0)</f>
        <v>#DIV/0!</v>
      </c>
      <c r="L17" s="328"/>
      <c r="M17" s="328"/>
      <c r="N17" s="328"/>
      <c r="O17" s="328"/>
      <c r="P17" s="329"/>
      <c r="Q17" s="24"/>
      <c r="R17" s="77" t="s">
        <v>13</v>
      </c>
      <c r="S17" s="77"/>
      <c r="T17" s="327">
        <f>ROUND(D13*U13/100,0)</f>
        <v>0</v>
      </c>
      <c r="U17" s="328"/>
      <c r="V17" s="328"/>
      <c r="W17" s="328"/>
      <c r="X17" s="328"/>
      <c r="Y17" s="329"/>
      <c r="Z17" s="77"/>
      <c r="AA17" s="25" t="s">
        <v>14</v>
      </c>
      <c r="AB17" s="81"/>
      <c r="AC17" s="327" t="e">
        <f>K17+T17</f>
        <v>#DIV/0!</v>
      </c>
      <c r="AD17" s="328"/>
      <c r="AE17" s="328"/>
      <c r="AF17" s="328"/>
      <c r="AG17" s="328"/>
      <c r="AH17" s="329"/>
      <c r="AI17" s="26" t="s">
        <v>15</v>
      </c>
      <c r="AJ17" s="23"/>
      <c r="AK17" s="22"/>
      <c r="AL17" s="10"/>
      <c r="AM17" s="3"/>
      <c r="AN17" s="3"/>
      <c r="AO17" s="3"/>
      <c r="AP17" s="3"/>
      <c r="AQ17" s="3"/>
      <c r="AR17" s="3"/>
      <c r="AS17" s="3"/>
      <c r="AT17" s="3"/>
      <c r="AU17" s="3"/>
      <c r="AV17" s="3"/>
      <c r="AW17" s="3"/>
      <c r="AX17" s="3"/>
      <c r="AY17" s="3"/>
    </row>
    <row r="18" spans="1:51" ht="20.100000000000001" customHeight="1" thickBot="1">
      <c r="A18" s="322"/>
      <c r="B18" s="323"/>
      <c r="C18" s="27"/>
      <c r="D18" s="28"/>
      <c r="E18" s="29"/>
      <c r="F18" s="29"/>
      <c r="G18" s="30"/>
      <c r="H18" s="30"/>
      <c r="I18" s="30"/>
      <c r="J18" s="30"/>
      <c r="K18" s="31"/>
      <c r="L18" s="32"/>
      <c r="M18" s="32"/>
      <c r="N18" s="32"/>
      <c r="O18" s="32"/>
      <c r="P18" s="33"/>
      <c r="Q18" s="32"/>
      <c r="R18" s="32"/>
      <c r="S18" s="32"/>
      <c r="T18" s="32"/>
      <c r="U18" s="34"/>
      <c r="V18" s="32"/>
      <c r="W18" s="32"/>
      <c r="X18" s="32"/>
      <c r="Y18" s="32"/>
      <c r="Z18" s="32"/>
      <c r="AA18" s="28"/>
      <c r="AB18" s="28"/>
      <c r="AC18" s="28"/>
      <c r="AD18" s="28"/>
      <c r="AE18" s="28"/>
      <c r="AF18" s="28"/>
      <c r="AG18" s="28"/>
      <c r="AH18" s="28"/>
      <c r="AI18" s="28"/>
      <c r="AJ18" s="28"/>
      <c r="AK18" s="47"/>
      <c r="AL18" s="10"/>
      <c r="AM18" s="3"/>
      <c r="AN18" s="3"/>
      <c r="AO18" s="3"/>
      <c r="AP18" s="3"/>
      <c r="AQ18" s="3"/>
      <c r="AR18" s="3"/>
      <c r="AS18" s="3"/>
      <c r="AT18" s="3"/>
      <c r="AU18" s="3"/>
      <c r="AV18" s="3"/>
      <c r="AW18" s="3"/>
      <c r="AX18" s="3"/>
      <c r="AY18" s="3"/>
    </row>
    <row r="19" spans="1:51" s="11" customFormat="1" ht="39.950000000000003" customHeight="1" thickBot="1">
      <c r="A19" s="35"/>
      <c r="B19" s="36"/>
      <c r="C19" s="37"/>
      <c r="D19" s="37"/>
      <c r="E19" s="37"/>
      <c r="F19" s="37"/>
      <c r="G19" s="37"/>
      <c r="H19" s="37"/>
      <c r="I19" s="37"/>
      <c r="J19" s="37"/>
      <c r="K19" s="37"/>
      <c r="L19" s="37"/>
      <c r="M19" s="37"/>
      <c r="N19" s="38"/>
      <c r="O19" s="37"/>
      <c r="P19" s="37"/>
      <c r="Q19" s="54"/>
      <c r="R19" s="37"/>
      <c r="S19" s="37"/>
      <c r="T19" s="37"/>
      <c r="U19" s="37"/>
      <c r="V19" s="37"/>
      <c r="W19" s="39"/>
      <c r="X19" s="37"/>
      <c r="Y19" s="37"/>
      <c r="Z19" s="37"/>
      <c r="AA19" s="35"/>
      <c r="AB19" s="37"/>
      <c r="AC19" s="37"/>
      <c r="AD19" s="37"/>
      <c r="AE19" s="37"/>
      <c r="AF19" s="37"/>
      <c r="AG19" s="38"/>
      <c r="AH19" s="37"/>
      <c r="AI19" s="37"/>
      <c r="AJ19" s="37"/>
      <c r="AK19" s="120" t="s">
        <v>103</v>
      </c>
      <c r="AL19" s="12"/>
      <c r="AM19" s="13"/>
      <c r="AN19" s="13"/>
      <c r="AO19" s="13"/>
      <c r="AP19" s="13"/>
      <c r="AQ19" s="13"/>
      <c r="AR19" s="13"/>
      <c r="AS19" s="13"/>
      <c r="AT19" s="13"/>
      <c r="AU19" s="13"/>
      <c r="AV19" s="13"/>
      <c r="AW19" s="13"/>
      <c r="AX19" s="13"/>
      <c r="AY19" s="13"/>
    </row>
    <row r="20" spans="1:51" s="11" customFormat="1" ht="35.1" customHeight="1">
      <c r="A20" s="341" t="s">
        <v>16</v>
      </c>
      <c r="B20" s="342"/>
      <c r="C20" s="98"/>
      <c r="D20" s="267"/>
      <c r="E20" s="268"/>
      <c r="F20" s="268"/>
      <c r="G20" s="268"/>
      <c r="H20" s="268"/>
      <c r="I20" s="268"/>
      <c r="J20" s="268"/>
      <c r="K20" s="268"/>
      <c r="L20" s="268"/>
      <c r="M20" s="268"/>
      <c r="N20" s="271" t="s">
        <v>64</v>
      </c>
      <c r="O20" s="271"/>
      <c r="P20" s="271"/>
      <c r="Q20" s="271"/>
      <c r="R20" s="271"/>
      <c r="S20" s="271"/>
      <c r="T20" s="271"/>
      <c r="U20" s="271"/>
      <c r="V20" s="273" t="s">
        <v>89</v>
      </c>
      <c r="W20" s="273"/>
      <c r="X20" s="273"/>
      <c r="Y20" s="273"/>
      <c r="Z20" s="273"/>
      <c r="AA20" s="273"/>
      <c r="AB20" s="273"/>
      <c r="AC20" s="273"/>
      <c r="AD20" s="274" t="s">
        <v>65</v>
      </c>
      <c r="AE20" s="274"/>
      <c r="AF20" s="274"/>
      <c r="AG20" s="274"/>
      <c r="AH20" s="274"/>
      <c r="AI20" s="274"/>
      <c r="AJ20" s="274"/>
      <c r="AK20" s="275"/>
      <c r="AL20" s="13"/>
      <c r="AM20" s="13"/>
      <c r="AN20" s="13"/>
      <c r="AO20" s="13"/>
      <c r="AP20" s="13"/>
      <c r="AQ20" s="13"/>
    </row>
    <row r="21" spans="1:51" s="11" customFormat="1" ht="35.1" customHeight="1">
      <c r="A21" s="343"/>
      <c r="B21" s="344"/>
      <c r="C21" s="98"/>
      <c r="D21" s="269"/>
      <c r="E21" s="270"/>
      <c r="F21" s="270"/>
      <c r="G21" s="270"/>
      <c r="H21" s="270"/>
      <c r="I21" s="270"/>
      <c r="J21" s="270"/>
      <c r="K21" s="270"/>
      <c r="L21" s="270"/>
      <c r="M21" s="270"/>
      <c r="N21" s="272">
        <v>0</v>
      </c>
      <c r="O21" s="272"/>
      <c r="P21" s="272"/>
      <c r="Q21" s="272"/>
      <c r="R21" s="272"/>
      <c r="S21" s="272"/>
      <c r="T21" s="272"/>
      <c r="U21" s="272"/>
      <c r="V21" s="276" t="s">
        <v>66</v>
      </c>
      <c r="W21" s="276"/>
      <c r="X21" s="276"/>
      <c r="Y21" s="276"/>
      <c r="Z21" s="276"/>
      <c r="AA21" s="276"/>
      <c r="AB21" s="276"/>
      <c r="AC21" s="276"/>
      <c r="AD21" s="277" t="s">
        <v>90</v>
      </c>
      <c r="AE21" s="277"/>
      <c r="AF21" s="277"/>
      <c r="AG21" s="277"/>
      <c r="AH21" s="277"/>
      <c r="AI21" s="277"/>
      <c r="AJ21" s="277"/>
      <c r="AK21" s="278"/>
      <c r="AL21" s="13"/>
      <c r="AM21" s="13"/>
      <c r="AN21" s="13"/>
      <c r="AO21" s="13"/>
      <c r="AP21" s="13"/>
      <c r="AQ21" s="13"/>
    </row>
    <row r="22" spans="1:51" s="11" customFormat="1" ht="60" customHeight="1">
      <c r="A22" s="343"/>
      <c r="B22" s="344"/>
      <c r="C22" s="98"/>
      <c r="D22" s="113" t="s">
        <v>73</v>
      </c>
      <c r="E22" s="353" t="s">
        <v>51</v>
      </c>
      <c r="F22" s="353"/>
      <c r="G22" s="353"/>
      <c r="H22" s="353"/>
      <c r="I22" s="353"/>
      <c r="J22" s="353"/>
      <c r="K22" s="353"/>
      <c r="L22" s="353"/>
      <c r="M22" s="354"/>
      <c r="N22" s="254"/>
      <c r="O22" s="255"/>
      <c r="P22" s="255"/>
      <c r="Q22" s="255"/>
      <c r="R22" s="255"/>
      <c r="S22" s="255"/>
      <c r="T22" s="255"/>
      <c r="U22" s="256"/>
      <c r="V22" s="254"/>
      <c r="W22" s="255"/>
      <c r="X22" s="255"/>
      <c r="Y22" s="255"/>
      <c r="Z22" s="255"/>
      <c r="AA22" s="255"/>
      <c r="AB22" s="255"/>
      <c r="AC22" s="256"/>
      <c r="AD22" s="251">
        <f t="shared" ref="AD22:AD39" si="0">V22-N22</f>
        <v>0</v>
      </c>
      <c r="AE22" s="252"/>
      <c r="AF22" s="252"/>
      <c r="AG22" s="252"/>
      <c r="AH22" s="252"/>
      <c r="AI22" s="252"/>
      <c r="AJ22" s="252"/>
      <c r="AK22" s="253"/>
      <c r="AL22" s="13"/>
      <c r="AM22" s="13"/>
      <c r="AN22" s="13"/>
      <c r="AO22" s="13"/>
      <c r="AP22" s="13"/>
      <c r="AQ22" s="13"/>
    </row>
    <row r="23" spans="1:51" s="11" customFormat="1" ht="60" customHeight="1">
      <c r="A23" s="343"/>
      <c r="B23" s="344"/>
      <c r="C23" s="98"/>
      <c r="D23" s="198" t="s">
        <v>74</v>
      </c>
      <c r="E23" s="202" t="s">
        <v>52</v>
      </c>
      <c r="F23" s="222"/>
      <c r="G23" s="222"/>
      <c r="H23" s="222"/>
      <c r="I23" s="222"/>
      <c r="J23" s="222"/>
      <c r="K23" s="222"/>
      <c r="L23" s="222"/>
      <c r="M23" s="223"/>
      <c r="N23" s="257"/>
      <c r="O23" s="258"/>
      <c r="P23" s="258"/>
      <c r="Q23" s="258"/>
      <c r="R23" s="258"/>
      <c r="S23" s="258"/>
      <c r="T23" s="258"/>
      <c r="U23" s="259"/>
      <c r="V23" s="257"/>
      <c r="W23" s="258"/>
      <c r="X23" s="258"/>
      <c r="Y23" s="258"/>
      <c r="Z23" s="258"/>
      <c r="AA23" s="258"/>
      <c r="AB23" s="258"/>
      <c r="AC23" s="259"/>
      <c r="AD23" s="207">
        <f t="shared" si="0"/>
        <v>0</v>
      </c>
      <c r="AE23" s="208"/>
      <c r="AF23" s="208"/>
      <c r="AG23" s="208"/>
      <c r="AH23" s="208"/>
      <c r="AI23" s="208"/>
      <c r="AJ23" s="208"/>
      <c r="AK23" s="209"/>
      <c r="AL23" s="13"/>
      <c r="AM23" s="13"/>
      <c r="AN23" s="13"/>
      <c r="AO23" s="13"/>
      <c r="AP23" s="13"/>
      <c r="AQ23" s="13"/>
    </row>
    <row r="24" spans="1:51" s="11" customFormat="1" ht="30" customHeight="1">
      <c r="A24" s="343"/>
      <c r="B24" s="344"/>
      <c r="C24" s="98"/>
      <c r="D24" s="199"/>
      <c r="E24" s="96"/>
      <c r="F24" s="201" t="s">
        <v>67</v>
      </c>
      <c r="G24" s="202"/>
      <c r="H24" s="202"/>
      <c r="I24" s="202"/>
      <c r="J24" s="202"/>
      <c r="K24" s="202"/>
      <c r="L24" s="202"/>
      <c r="M24" s="203"/>
      <c r="N24" s="225"/>
      <c r="O24" s="226"/>
      <c r="P24" s="226"/>
      <c r="Q24" s="226"/>
      <c r="R24" s="226"/>
      <c r="S24" s="226"/>
      <c r="T24" s="226"/>
      <c r="U24" s="227"/>
      <c r="V24" s="225"/>
      <c r="W24" s="226"/>
      <c r="X24" s="226"/>
      <c r="Y24" s="226"/>
      <c r="Z24" s="226"/>
      <c r="AA24" s="226"/>
      <c r="AB24" s="226"/>
      <c r="AC24" s="227"/>
      <c r="AD24" s="210">
        <f t="shared" si="0"/>
        <v>0</v>
      </c>
      <c r="AE24" s="211"/>
      <c r="AF24" s="211"/>
      <c r="AG24" s="211"/>
      <c r="AH24" s="211"/>
      <c r="AI24" s="211"/>
      <c r="AJ24" s="211"/>
      <c r="AK24" s="213"/>
      <c r="AL24" s="13"/>
      <c r="AM24" s="13"/>
      <c r="AN24" s="13"/>
      <c r="AO24" s="13"/>
      <c r="AP24" s="13"/>
      <c r="AQ24" s="13"/>
    </row>
    <row r="25" spans="1:51" s="11" customFormat="1" ht="30" customHeight="1">
      <c r="A25" s="343"/>
      <c r="B25" s="344"/>
      <c r="C25" s="98"/>
      <c r="D25" s="199"/>
      <c r="E25" s="96"/>
      <c r="F25" s="191" t="s">
        <v>71</v>
      </c>
      <c r="G25" s="192"/>
      <c r="H25" s="192"/>
      <c r="I25" s="192"/>
      <c r="J25" s="192"/>
      <c r="K25" s="192"/>
      <c r="L25" s="192"/>
      <c r="M25" s="193"/>
      <c r="N25" s="194" t="e">
        <f>ROUND(N24/$N$22,3)</f>
        <v>#DIV/0!</v>
      </c>
      <c r="O25" s="195"/>
      <c r="P25" s="195"/>
      <c r="Q25" s="195"/>
      <c r="R25" s="195"/>
      <c r="S25" s="195"/>
      <c r="T25" s="195"/>
      <c r="U25" s="196"/>
      <c r="V25" s="194" t="e">
        <f>ROUND(V24/$V$22,3)</f>
        <v>#DIV/0!</v>
      </c>
      <c r="W25" s="195"/>
      <c r="X25" s="195"/>
      <c r="Y25" s="195"/>
      <c r="Z25" s="195"/>
      <c r="AA25" s="195"/>
      <c r="AB25" s="195"/>
      <c r="AC25" s="196"/>
      <c r="AD25" s="194" t="e">
        <f t="shared" si="0"/>
        <v>#DIV/0!</v>
      </c>
      <c r="AE25" s="195"/>
      <c r="AF25" s="195"/>
      <c r="AG25" s="195"/>
      <c r="AH25" s="195"/>
      <c r="AI25" s="195"/>
      <c r="AJ25" s="195"/>
      <c r="AK25" s="197"/>
      <c r="AL25" s="13"/>
      <c r="AM25" s="13"/>
      <c r="AN25" s="13"/>
      <c r="AO25" s="13"/>
      <c r="AP25" s="13"/>
      <c r="AQ25" s="13"/>
    </row>
    <row r="26" spans="1:51" s="11" customFormat="1" ht="30" customHeight="1">
      <c r="A26" s="343"/>
      <c r="B26" s="344"/>
      <c r="C26" s="98"/>
      <c r="D26" s="199"/>
      <c r="E26" s="96"/>
      <c r="F26" s="201" t="s">
        <v>68</v>
      </c>
      <c r="G26" s="202"/>
      <c r="H26" s="202"/>
      <c r="I26" s="202"/>
      <c r="J26" s="202"/>
      <c r="K26" s="202"/>
      <c r="L26" s="202"/>
      <c r="M26" s="203"/>
      <c r="N26" s="225"/>
      <c r="O26" s="226"/>
      <c r="P26" s="226"/>
      <c r="Q26" s="226"/>
      <c r="R26" s="226"/>
      <c r="S26" s="226"/>
      <c r="T26" s="226"/>
      <c r="U26" s="227"/>
      <c r="V26" s="225"/>
      <c r="W26" s="226"/>
      <c r="X26" s="226"/>
      <c r="Y26" s="226"/>
      <c r="Z26" s="226"/>
      <c r="AA26" s="226"/>
      <c r="AB26" s="226"/>
      <c r="AC26" s="227"/>
      <c r="AD26" s="210">
        <f t="shared" si="0"/>
        <v>0</v>
      </c>
      <c r="AE26" s="211"/>
      <c r="AF26" s="211"/>
      <c r="AG26" s="211"/>
      <c r="AH26" s="211"/>
      <c r="AI26" s="211"/>
      <c r="AJ26" s="211"/>
      <c r="AK26" s="213"/>
      <c r="AL26" s="13"/>
      <c r="AM26" s="13"/>
      <c r="AN26" s="13"/>
      <c r="AO26" s="13"/>
      <c r="AP26" s="13"/>
      <c r="AQ26" s="13"/>
    </row>
    <row r="27" spans="1:51" s="11" customFormat="1" ht="30" customHeight="1">
      <c r="A27" s="343"/>
      <c r="B27" s="344"/>
      <c r="C27" s="98"/>
      <c r="D27" s="199"/>
      <c r="E27" s="96"/>
      <c r="F27" s="191" t="s">
        <v>72</v>
      </c>
      <c r="G27" s="192"/>
      <c r="H27" s="192"/>
      <c r="I27" s="192"/>
      <c r="J27" s="192"/>
      <c r="K27" s="192"/>
      <c r="L27" s="192"/>
      <c r="M27" s="193"/>
      <c r="N27" s="194" t="e">
        <f>ROUND(N26/$N$22,3)</f>
        <v>#DIV/0!</v>
      </c>
      <c r="O27" s="195"/>
      <c r="P27" s="195"/>
      <c r="Q27" s="195"/>
      <c r="R27" s="195"/>
      <c r="S27" s="195"/>
      <c r="T27" s="195"/>
      <c r="U27" s="196"/>
      <c r="V27" s="194" t="e">
        <f>ROUND(V26/$V$22,3)</f>
        <v>#DIV/0!</v>
      </c>
      <c r="W27" s="195"/>
      <c r="X27" s="195"/>
      <c r="Y27" s="195"/>
      <c r="Z27" s="195"/>
      <c r="AA27" s="195"/>
      <c r="AB27" s="195"/>
      <c r="AC27" s="196"/>
      <c r="AD27" s="194" t="e">
        <f t="shared" si="0"/>
        <v>#DIV/0!</v>
      </c>
      <c r="AE27" s="195"/>
      <c r="AF27" s="195"/>
      <c r="AG27" s="195"/>
      <c r="AH27" s="195"/>
      <c r="AI27" s="195"/>
      <c r="AJ27" s="195"/>
      <c r="AK27" s="197"/>
      <c r="AL27" s="13"/>
      <c r="AM27" s="13"/>
      <c r="AN27" s="13"/>
      <c r="AO27" s="13"/>
      <c r="AP27" s="13"/>
      <c r="AQ27" s="13"/>
    </row>
    <row r="28" spans="1:51" s="11" customFormat="1" ht="60" customHeight="1">
      <c r="A28" s="343"/>
      <c r="B28" s="344"/>
      <c r="C28" s="98"/>
      <c r="D28" s="200"/>
      <c r="E28" s="97"/>
      <c r="F28" s="204" t="s">
        <v>347</v>
      </c>
      <c r="G28" s="205"/>
      <c r="H28" s="205"/>
      <c r="I28" s="205"/>
      <c r="J28" s="205"/>
      <c r="K28" s="205"/>
      <c r="L28" s="205"/>
      <c r="M28" s="206"/>
      <c r="N28" s="257"/>
      <c r="O28" s="258"/>
      <c r="P28" s="258"/>
      <c r="Q28" s="258"/>
      <c r="R28" s="258"/>
      <c r="S28" s="258"/>
      <c r="T28" s="258"/>
      <c r="U28" s="259"/>
      <c r="V28" s="257"/>
      <c r="W28" s="258"/>
      <c r="X28" s="258"/>
      <c r="Y28" s="258"/>
      <c r="Z28" s="258"/>
      <c r="AA28" s="258"/>
      <c r="AB28" s="258"/>
      <c r="AC28" s="259"/>
      <c r="AD28" s="207">
        <f t="shared" si="0"/>
        <v>0</v>
      </c>
      <c r="AE28" s="208"/>
      <c r="AF28" s="208"/>
      <c r="AG28" s="208"/>
      <c r="AH28" s="208"/>
      <c r="AI28" s="208"/>
      <c r="AJ28" s="208"/>
      <c r="AK28" s="209"/>
      <c r="AL28" s="13"/>
      <c r="AM28" s="13"/>
      <c r="AN28" s="13"/>
      <c r="AO28" s="13"/>
      <c r="AP28" s="13"/>
      <c r="AQ28" s="13"/>
    </row>
    <row r="29" spans="1:51" s="11" customFormat="1" ht="30" customHeight="1">
      <c r="A29" s="343"/>
      <c r="B29" s="344"/>
      <c r="C29" s="98"/>
      <c r="D29" s="198" t="s">
        <v>75</v>
      </c>
      <c r="E29" s="201" t="s">
        <v>87</v>
      </c>
      <c r="F29" s="202"/>
      <c r="G29" s="202"/>
      <c r="H29" s="202"/>
      <c r="I29" s="202"/>
      <c r="J29" s="202"/>
      <c r="K29" s="202"/>
      <c r="L29" s="202"/>
      <c r="M29" s="203"/>
      <c r="N29" s="210">
        <f>N22-N23</f>
        <v>0</v>
      </c>
      <c r="O29" s="211"/>
      <c r="P29" s="211"/>
      <c r="Q29" s="211"/>
      <c r="R29" s="211"/>
      <c r="S29" s="211"/>
      <c r="T29" s="211"/>
      <c r="U29" s="212"/>
      <c r="V29" s="210">
        <f>V22-V23</f>
        <v>0</v>
      </c>
      <c r="W29" s="211"/>
      <c r="X29" s="211"/>
      <c r="Y29" s="211"/>
      <c r="Z29" s="211"/>
      <c r="AA29" s="211"/>
      <c r="AB29" s="211"/>
      <c r="AC29" s="212"/>
      <c r="AD29" s="210">
        <f t="shared" si="0"/>
        <v>0</v>
      </c>
      <c r="AE29" s="211"/>
      <c r="AF29" s="211"/>
      <c r="AG29" s="211"/>
      <c r="AH29" s="211"/>
      <c r="AI29" s="211"/>
      <c r="AJ29" s="211"/>
      <c r="AK29" s="213"/>
      <c r="AL29" s="13"/>
      <c r="AM29" s="13"/>
      <c r="AN29" s="13"/>
      <c r="AO29" s="13"/>
      <c r="AP29" s="13"/>
      <c r="AQ29" s="13"/>
    </row>
    <row r="30" spans="1:51" s="11" customFormat="1" ht="30" customHeight="1">
      <c r="A30" s="343"/>
      <c r="B30" s="344"/>
      <c r="C30" s="98"/>
      <c r="D30" s="200"/>
      <c r="E30" s="191" t="s">
        <v>94</v>
      </c>
      <c r="F30" s="192"/>
      <c r="G30" s="192"/>
      <c r="H30" s="192"/>
      <c r="I30" s="192"/>
      <c r="J30" s="192"/>
      <c r="K30" s="192"/>
      <c r="L30" s="192"/>
      <c r="M30" s="193"/>
      <c r="N30" s="194" t="e">
        <f>ROUND(N29/$N$22,3)</f>
        <v>#DIV/0!</v>
      </c>
      <c r="O30" s="195"/>
      <c r="P30" s="195"/>
      <c r="Q30" s="195"/>
      <c r="R30" s="195"/>
      <c r="S30" s="195"/>
      <c r="T30" s="195"/>
      <c r="U30" s="196"/>
      <c r="V30" s="194" t="e">
        <f>ROUND(V29/$V$22,3)</f>
        <v>#DIV/0!</v>
      </c>
      <c r="W30" s="195"/>
      <c r="X30" s="195"/>
      <c r="Y30" s="195"/>
      <c r="Z30" s="195"/>
      <c r="AA30" s="195"/>
      <c r="AB30" s="195"/>
      <c r="AC30" s="196"/>
      <c r="AD30" s="194" t="e">
        <f t="shared" si="0"/>
        <v>#DIV/0!</v>
      </c>
      <c r="AE30" s="195"/>
      <c r="AF30" s="195"/>
      <c r="AG30" s="195"/>
      <c r="AH30" s="195"/>
      <c r="AI30" s="195"/>
      <c r="AJ30" s="195"/>
      <c r="AK30" s="197"/>
      <c r="AL30" s="13"/>
      <c r="AM30" s="13"/>
      <c r="AN30" s="13"/>
      <c r="AO30" s="13"/>
      <c r="AP30" s="13"/>
      <c r="AQ30" s="13"/>
    </row>
    <row r="31" spans="1:51" s="11" customFormat="1" ht="60" customHeight="1">
      <c r="A31" s="343"/>
      <c r="B31" s="344"/>
      <c r="C31" s="98"/>
      <c r="D31" s="114" t="s">
        <v>76</v>
      </c>
      <c r="E31" s="221" t="s">
        <v>81</v>
      </c>
      <c r="F31" s="222"/>
      <c r="G31" s="222"/>
      <c r="H31" s="222"/>
      <c r="I31" s="222"/>
      <c r="J31" s="222"/>
      <c r="K31" s="222"/>
      <c r="L31" s="222"/>
      <c r="M31" s="223"/>
      <c r="N31" s="257"/>
      <c r="O31" s="258"/>
      <c r="P31" s="258"/>
      <c r="Q31" s="258"/>
      <c r="R31" s="258"/>
      <c r="S31" s="258"/>
      <c r="T31" s="258"/>
      <c r="U31" s="259"/>
      <c r="V31" s="257"/>
      <c r="W31" s="258"/>
      <c r="X31" s="258"/>
      <c r="Y31" s="258"/>
      <c r="Z31" s="258"/>
      <c r="AA31" s="258"/>
      <c r="AB31" s="258"/>
      <c r="AC31" s="259"/>
      <c r="AD31" s="207">
        <f t="shared" si="0"/>
        <v>0</v>
      </c>
      <c r="AE31" s="208"/>
      <c r="AF31" s="208"/>
      <c r="AG31" s="208"/>
      <c r="AH31" s="208"/>
      <c r="AI31" s="208"/>
      <c r="AJ31" s="208"/>
      <c r="AK31" s="209"/>
      <c r="AL31" s="13"/>
      <c r="AM31" s="13"/>
      <c r="AN31" s="13"/>
      <c r="AO31" s="13"/>
      <c r="AP31" s="13"/>
      <c r="AQ31" s="13"/>
    </row>
    <row r="32" spans="1:51" s="11" customFormat="1" ht="60" customHeight="1">
      <c r="A32" s="343"/>
      <c r="B32" s="344"/>
      <c r="C32" s="98"/>
      <c r="D32" s="114" t="s">
        <v>77</v>
      </c>
      <c r="E32" s="230" t="s">
        <v>82</v>
      </c>
      <c r="F32" s="231"/>
      <c r="G32" s="231"/>
      <c r="H32" s="231"/>
      <c r="I32" s="231"/>
      <c r="J32" s="231"/>
      <c r="K32" s="231"/>
      <c r="L32" s="231"/>
      <c r="M32" s="232"/>
      <c r="N32" s="257"/>
      <c r="O32" s="258"/>
      <c r="P32" s="258"/>
      <c r="Q32" s="258"/>
      <c r="R32" s="258"/>
      <c r="S32" s="258"/>
      <c r="T32" s="258"/>
      <c r="U32" s="259"/>
      <c r="V32" s="257"/>
      <c r="W32" s="258"/>
      <c r="X32" s="258"/>
      <c r="Y32" s="258"/>
      <c r="Z32" s="258"/>
      <c r="AA32" s="258"/>
      <c r="AB32" s="258"/>
      <c r="AC32" s="259"/>
      <c r="AD32" s="207">
        <f t="shared" si="0"/>
        <v>0</v>
      </c>
      <c r="AE32" s="208"/>
      <c r="AF32" s="208"/>
      <c r="AG32" s="208"/>
      <c r="AH32" s="208"/>
      <c r="AI32" s="208"/>
      <c r="AJ32" s="208"/>
      <c r="AK32" s="209"/>
      <c r="AL32" s="13"/>
      <c r="AM32" s="13"/>
      <c r="AN32" s="13"/>
      <c r="AO32" s="13"/>
      <c r="AP32" s="13"/>
      <c r="AQ32" s="13"/>
    </row>
    <row r="33" spans="1:55" s="11" customFormat="1" ht="60" customHeight="1" thickBot="1">
      <c r="A33" s="343"/>
      <c r="B33" s="344"/>
      <c r="C33" s="98"/>
      <c r="D33" s="115" t="s">
        <v>78</v>
      </c>
      <c r="E33" s="224" t="s">
        <v>100</v>
      </c>
      <c r="F33" s="202"/>
      <c r="G33" s="202"/>
      <c r="H33" s="202"/>
      <c r="I33" s="202"/>
      <c r="J33" s="202"/>
      <c r="K33" s="202"/>
      <c r="L33" s="202"/>
      <c r="M33" s="203"/>
      <c r="N33" s="257"/>
      <c r="O33" s="258"/>
      <c r="P33" s="258"/>
      <c r="Q33" s="258"/>
      <c r="R33" s="258"/>
      <c r="S33" s="258"/>
      <c r="T33" s="258"/>
      <c r="U33" s="259"/>
      <c r="V33" s="264">
        <f>IF(V29&lt;=0,N33,V29*0.3)</f>
        <v>0</v>
      </c>
      <c r="W33" s="265"/>
      <c r="X33" s="265"/>
      <c r="Y33" s="265"/>
      <c r="Z33" s="265"/>
      <c r="AA33" s="265"/>
      <c r="AB33" s="265"/>
      <c r="AC33" s="266"/>
      <c r="AD33" s="207">
        <f t="shared" si="0"/>
        <v>0</v>
      </c>
      <c r="AE33" s="208"/>
      <c r="AF33" s="208"/>
      <c r="AG33" s="208"/>
      <c r="AH33" s="208"/>
      <c r="AI33" s="208"/>
      <c r="AJ33" s="208"/>
      <c r="AK33" s="209"/>
      <c r="AL33" s="13"/>
      <c r="AM33" s="13"/>
      <c r="AN33" s="13"/>
      <c r="AO33" s="13"/>
      <c r="AP33" s="13"/>
      <c r="AQ33" s="13"/>
    </row>
    <row r="34" spans="1:55" s="11" customFormat="1" ht="60" customHeight="1" thickTop="1" thickBot="1">
      <c r="A34" s="343"/>
      <c r="B34" s="344"/>
      <c r="C34" s="98"/>
      <c r="D34" s="104" t="s">
        <v>79</v>
      </c>
      <c r="E34" s="233" t="s">
        <v>107</v>
      </c>
      <c r="F34" s="234"/>
      <c r="G34" s="234"/>
      <c r="H34" s="234"/>
      <c r="I34" s="234"/>
      <c r="J34" s="234"/>
      <c r="K34" s="234"/>
      <c r="L34" s="234"/>
      <c r="M34" s="235"/>
      <c r="N34" s="244">
        <f>N29+N31+N32-N33</f>
        <v>0</v>
      </c>
      <c r="O34" s="245"/>
      <c r="P34" s="245"/>
      <c r="Q34" s="245"/>
      <c r="R34" s="245"/>
      <c r="S34" s="245"/>
      <c r="T34" s="245"/>
      <c r="U34" s="246"/>
      <c r="V34" s="244">
        <f>V29+V31+V32-V33</f>
        <v>0</v>
      </c>
      <c r="W34" s="245"/>
      <c r="X34" s="245"/>
      <c r="Y34" s="245"/>
      <c r="Z34" s="245"/>
      <c r="AA34" s="245"/>
      <c r="AB34" s="245"/>
      <c r="AC34" s="246"/>
      <c r="AD34" s="244">
        <f>V34-N34</f>
        <v>0</v>
      </c>
      <c r="AE34" s="245"/>
      <c r="AF34" s="245"/>
      <c r="AG34" s="245"/>
      <c r="AH34" s="245"/>
      <c r="AI34" s="245"/>
      <c r="AJ34" s="245"/>
      <c r="AK34" s="247"/>
      <c r="AL34" s="13"/>
      <c r="AM34" s="13"/>
      <c r="AN34" s="13"/>
      <c r="AO34" s="13"/>
      <c r="AP34" s="13"/>
      <c r="AQ34" s="13"/>
    </row>
    <row r="35" spans="1:55" s="11" customFormat="1" ht="60" customHeight="1" thickTop="1">
      <c r="A35" s="343"/>
      <c r="B35" s="344"/>
      <c r="C35" s="98"/>
      <c r="D35" s="116" t="s">
        <v>80</v>
      </c>
      <c r="E35" s="236" t="s">
        <v>69</v>
      </c>
      <c r="F35" s="237"/>
      <c r="G35" s="237"/>
      <c r="H35" s="237"/>
      <c r="I35" s="237"/>
      <c r="J35" s="237"/>
      <c r="K35" s="237"/>
      <c r="L35" s="237"/>
      <c r="M35" s="238"/>
      <c r="N35" s="254"/>
      <c r="O35" s="255"/>
      <c r="P35" s="255"/>
      <c r="Q35" s="255"/>
      <c r="R35" s="255"/>
      <c r="S35" s="255"/>
      <c r="T35" s="255"/>
      <c r="U35" s="256"/>
      <c r="V35" s="248"/>
      <c r="W35" s="249"/>
      <c r="X35" s="249"/>
      <c r="Y35" s="249"/>
      <c r="Z35" s="249"/>
      <c r="AA35" s="249"/>
      <c r="AB35" s="249"/>
      <c r="AC35" s="250"/>
      <c r="AD35" s="251">
        <f t="shared" si="0"/>
        <v>0</v>
      </c>
      <c r="AE35" s="252"/>
      <c r="AF35" s="252"/>
      <c r="AG35" s="252"/>
      <c r="AH35" s="252"/>
      <c r="AI35" s="252"/>
      <c r="AJ35" s="252"/>
      <c r="AK35" s="253"/>
      <c r="AL35" s="13"/>
      <c r="AM35" s="13"/>
      <c r="AN35" s="13"/>
      <c r="AO35" s="13"/>
      <c r="AP35" s="13"/>
      <c r="AQ35" s="13"/>
    </row>
    <row r="36" spans="1:55" s="11" customFormat="1" ht="60" customHeight="1">
      <c r="A36" s="343"/>
      <c r="B36" s="344"/>
      <c r="C36" s="98"/>
      <c r="D36" s="117" t="s">
        <v>84</v>
      </c>
      <c r="E36" s="230" t="s">
        <v>83</v>
      </c>
      <c r="F36" s="231"/>
      <c r="G36" s="231"/>
      <c r="H36" s="231"/>
      <c r="I36" s="231"/>
      <c r="J36" s="231"/>
      <c r="K36" s="231"/>
      <c r="L36" s="231"/>
      <c r="M36" s="232"/>
      <c r="N36" s="257"/>
      <c r="O36" s="258"/>
      <c r="P36" s="258"/>
      <c r="Q36" s="258"/>
      <c r="R36" s="258"/>
      <c r="S36" s="258"/>
      <c r="T36" s="258"/>
      <c r="U36" s="259"/>
      <c r="V36" s="257"/>
      <c r="W36" s="258"/>
      <c r="X36" s="258"/>
      <c r="Y36" s="258"/>
      <c r="Z36" s="258"/>
      <c r="AA36" s="258"/>
      <c r="AB36" s="258"/>
      <c r="AC36" s="259"/>
      <c r="AD36" s="207">
        <f t="shared" si="0"/>
        <v>0</v>
      </c>
      <c r="AE36" s="208"/>
      <c r="AF36" s="208"/>
      <c r="AG36" s="208"/>
      <c r="AH36" s="208"/>
      <c r="AI36" s="208"/>
      <c r="AJ36" s="208"/>
      <c r="AK36" s="209"/>
      <c r="AL36" s="13"/>
      <c r="AM36" s="13"/>
      <c r="AN36" s="13"/>
      <c r="AO36" s="13"/>
      <c r="AP36" s="13"/>
      <c r="AQ36" s="13"/>
    </row>
    <row r="37" spans="1:55" s="11" customFormat="1" ht="60" customHeight="1" thickBot="1">
      <c r="A37" s="343"/>
      <c r="B37" s="344"/>
      <c r="C37" s="98"/>
      <c r="D37" s="118" t="s">
        <v>85</v>
      </c>
      <c r="E37" s="224" t="s">
        <v>70</v>
      </c>
      <c r="F37" s="239"/>
      <c r="G37" s="239"/>
      <c r="H37" s="239"/>
      <c r="I37" s="239"/>
      <c r="J37" s="239"/>
      <c r="K37" s="239"/>
      <c r="L37" s="239"/>
      <c r="M37" s="240"/>
      <c r="N37" s="357"/>
      <c r="O37" s="358"/>
      <c r="P37" s="358"/>
      <c r="Q37" s="358"/>
      <c r="R37" s="358"/>
      <c r="S37" s="358"/>
      <c r="T37" s="358"/>
      <c r="U37" s="359"/>
      <c r="V37" s="225" t="e">
        <f>AC17</f>
        <v>#DIV/0!</v>
      </c>
      <c r="W37" s="226"/>
      <c r="X37" s="226"/>
      <c r="Y37" s="226"/>
      <c r="Z37" s="226"/>
      <c r="AA37" s="226"/>
      <c r="AB37" s="226"/>
      <c r="AC37" s="227"/>
      <c r="AD37" s="210" t="e">
        <f t="shared" si="0"/>
        <v>#DIV/0!</v>
      </c>
      <c r="AE37" s="211"/>
      <c r="AF37" s="211"/>
      <c r="AG37" s="211"/>
      <c r="AH37" s="211"/>
      <c r="AI37" s="211"/>
      <c r="AJ37" s="211"/>
      <c r="AK37" s="213"/>
      <c r="AL37" s="13"/>
      <c r="AM37" s="13"/>
      <c r="AN37" s="13"/>
      <c r="AO37" s="13"/>
      <c r="AP37" s="13"/>
      <c r="AQ37" s="13"/>
    </row>
    <row r="38" spans="1:55" s="11" customFormat="1" ht="60" customHeight="1" thickTop="1">
      <c r="A38" s="343"/>
      <c r="B38" s="344"/>
      <c r="C38" s="98"/>
      <c r="D38" s="218" t="s">
        <v>86</v>
      </c>
      <c r="E38" s="241" t="s">
        <v>88</v>
      </c>
      <c r="F38" s="242"/>
      <c r="G38" s="242"/>
      <c r="H38" s="242"/>
      <c r="I38" s="242"/>
      <c r="J38" s="242"/>
      <c r="K38" s="242"/>
      <c r="L38" s="242"/>
      <c r="M38" s="243"/>
      <c r="N38" s="228">
        <f>N34-N35-N36-N37</f>
        <v>0</v>
      </c>
      <c r="O38" s="228"/>
      <c r="P38" s="228"/>
      <c r="Q38" s="228"/>
      <c r="R38" s="228"/>
      <c r="S38" s="228"/>
      <c r="T38" s="228"/>
      <c r="U38" s="228"/>
      <c r="V38" s="228" t="e">
        <f>V34-V35-V36-V37</f>
        <v>#DIV/0!</v>
      </c>
      <c r="W38" s="228"/>
      <c r="X38" s="228"/>
      <c r="Y38" s="228"/>
      <c r="Z38" s="228"/>
      <c r="AA38" s="228"/>
      <c r="AB38" s="228"/>
      <c r="AC38" s="228"/>
      <c r="AD38" s="228" t="e">
        <f t="shared" si="0"/>
        <v>#DIV/0!</v>
      </c>
      <c r="AE38" s="228"/>
      <c r="AF38" s="228"/>
      <c r="AG38" s="228"/>
      <c r="AH38" s="228"/>
      <c r="AI38" s="228"/>
      <c r="AJ38" s="228"/>
      <c r="AK38" s="229"/>
      <c r="AL38" s="13"/>
      <c r="AM38" s="13"/>
      <c r="AN38" s="13"/>
      <c r="AO38" s="13"/>
      <c r="AP38" s="13"/>
      <c r="AQ38" s="13"/>
    </row>
    <row r="39" spans="1:55" s="11" customFormat="1" ht="30" customHeight="1" thickBot="1">
      <c r="A39" s="345"/>
      <c r="B39" s="346"/>
      <c r="C39" s="98"/>
      <c r="D39" s="219"/>
      <c r="E39" s="355" t="s">
        <v>95</v>
      </c>
      <c r="F39" s="356"/>
      <c r="G39" s="356"/>
      <c r="H39" s="356"/>
      <c r="I39" s="356"/>
      <c r="J39" s="356"/>
      <c r="K39" s="356"/>
      <c r="L39" s="356"/>
      <c r="M39" s="356"/>
      <c r="N39" s="214" t="e">
        <f>ROUND(N38/$N$22,3)</f>
        <v>#DIV/0!</v>
      </c>
      <c r="O39" s="215"/>
      <c r="P39" s="215"/>
      <c r="Q39" s="215"/>
      <c r="R39" s="215"/>
      <c r="S39" s="215"/>
      <c r="T39" s="215"/>
      <c r="U39" s="216"/>
      <c r="V39" s="214" t="e">
        <f>ROUND(V38/$V$22,3)</f>
        <v>#DIV/0!</v>
      </c>
      <c r="W39" s="215"/>
      <c r="X39" s="215"/>
      <c r="Y39" s="215"/>
      <c r="Z39" s="215"/>
      <c r="AA39" s="215"/>
      <c r="AB39" s="215"/>
      <c r="AC39" s="216"/>
      <c r="AD39" s="214" t="e">
        <f t="shared" si="0"/>
        <v>#DIV/0!</v>
      </c>
      <c r="AE39" s="215"/>
      <c r="AF39" s="215"/>
      <c r="AG39" s="215"/>
      <c r="AH39" s="215"/>
      <c r="AI39" s="215"/>
      <c r="AJ39" s="215"/>
      <c r="AK39" s="217"/>
      <c r="AN39" s="13"/>
      <c r="AO39" s="13"/>
      <c r="AP39" s="13"/>
      <c r="AQ39" s="13"/>
      <c r="AR39" s="4"/>
      <c r="AS39" s="99"/>
      <c r="AT39" s="12"/>
      <c r="AU39" s="13"/>
      <c r="AV39" s="13"/>
      <c r="AW39" s="13"/>
      <c r="AX39" s="13"/>
      <c r="AY39" s="13"/>
      <c r="AZ39" s="13"/>
      <c r="BA39" s="13"/>
      <c r="BB39" s="13"/>
      <c r="BC39" s="13"/>
    </row>
    <row r="40" spans="1:55" s="35" customFormat="1" ht="35.1" customHeight="1">
      <c r="A40" s="79"/>
      <c r="B40" s="79"/>
      <c r="C40" s="79"/>
      <c r="D40" s="220" t="str">
        <f>IFERROR(IF(AD38&lt;=0,"※経営改善計画実施後の収支予想（B）の⑪がプラスの値になっていることをご確認ください。",""),"")</f>
        <v/>
      </c>
      <c r="E40" s="220"/>
      <c r="F40" s="220"/>
      <c r="G40" s="220"/>
      <c r="H40" s="220"/>
      <c r="I40" s="220"/>
      <c r="J40" s="220"/>
      <c r="K40" s="220"/>
      <c r="L40" s="220"/>
      <c r="M40" s="220"/>
      <c r="N40" s="220"/>
      <c r="O40" s="220"/>
      <c r="P40" s="220"/>
      <c r="Q40" s="220"/>
      <c r="R40" s="220"/>
      <c r="S40" s="220"/>
      <c r="T40" s="220"/>
      <c r="U40" s="220"/>
      <c r="V40" s="220"/>
      <c r="W40" s="220"/>
      <c r="X40" s="220"/>
      <c r="Y40" s="220"/>
      <c r="Z40" s="220"/>
      <c r="AA40" s="220"/>
      <c r="AB40" s="220"/>
      <c r="AC40" s="220"/>
      <c r="AD40" s="220"/>
      <c r="AE40" s="220"/>
      <c r="AF40" s="220"/>
      <c r="AG40" s="220"/>
      <c r="AH40" s="220"/>
      <c r="AI40" s="220"/>
      <c r="AJ40" s="220"/>
      <c r="AK40" s="220"/>
      <c r="AN40" s="40"/>
      <c r="AO40" s="40"/>
      <c r="AP40" s="40"/>
      <c r="AQ40" s="40"/>
      <c r="AR40" s="21"/>
      <c r="AS40" s="37"/>
      <c r="AT40" s="41"/>
      <c r="AU40" s="40"/>
      <c r="AV40" s="40"/>
      <c r="AW40" s="40"/>
      <c r="AX40" s="40"/>
      <c r="AY40" s="40"/>
      <c r="AZ40" s="40"/>
      <c r="BA40" s="40"/>
      <c r="BB40" s="40"/>
      <c r="BC40" s="40"/>
    </row>
    <row r="41" spans="1:55" ht="24.95" customHeight="1">
      <c r="A41" s="76"/>
      <c r="B41" s="76"/>
      <c r="C41" s="76"/>
      <c r="D41" s="76"/>
      <c r="E41" s="76"/>
      <c r="F41" s="76"/>
      <c r="G41" s="76"/>
      <c r="H41" s="76"/>
      <c r="I41" s="76"/>
      <c r="J41" s="76"/>
      <c r="K41" s="76"/>
      <c r="L41" s="76"/>
      <c r="M41" s="76"/>
      <c r="N41" s="76"/>
      <c r="O41" s="76"/>
      <c r="P41" s="76"/>
      <c r="Q41" s="76"/>
      <c r="R41" s="76"/>
      <c r="S41" s="76"/>
      <c r="T41" s="76"/>
      <c r="U41" s="76"/>
      <c r="V41" s="76"/>
      <c r="W41" s="76"/>
      <c r="X41" s="76"/>
      <c r="Y41" s="76"/>
      <c r="Z41" s="76"/>
      <c r="AA41" s="76"/>
      <c r="AB41" s="76"/>
      <c r="AC41" s="76"/>
      <c r="AD41" s="76"/>
      <c r="AE41" s="76"/>
      <c r="AF41" s="76"/>
      <c r="AG41" s="76"/>
      <c r="AH41" s="76"/>
      <c r="AI41" s="76"/>
      <c r="AJ41" s="76"/>
      <c r="AK41" s="76"/>
      <c r="AM41" s="3"/>
      <c r="AN41" s="3"/>
      <c r="AP41" s="3"/>
      <c r="AQ41" s="3"/>
      <c r="AR41" s="3"/>
      <c r="AS41" s="3"/>
      <c r="AT41" s="3"/>
      <c r="AU41" s="3"/>
      <c r="AV41" s="3"/>
      <c r="AW41" s="3"/>
      <c r="AX41" s="3"/>
      <c r="AY41" s="3"/>
    </row>
    <row r="42" spans="1:55" ht="24.95" customHeight="1">
      <c r="A42" s="76"/>
      <c r="B42" s="76"/>
      <c r="C42" s="76"/>
      <c r="D42" s="76"/>
      <c r="E42" s="76"/>
      <c r="F42" s="76"/>
      <c r="G42" s="76"/>
      <c r="H42" s="76"/>
      <c r="I42" s="76"/>
      <c r="J42" s="76"/>
      <c r="K42" s="76"/>
      <c r="L42" s="76"/>
      <c r="M42" s="76"/>
      <c r="N42" s="76"/>
      <c r="O42" s="76"/>
      <c r="P42" s="76"/>
      <c r="Q42" s="76"/>
      <c r="R42" s="76"/>
      <c r="S42" s="76"/>
      <c r="T42" s="76"/>
      <c r="U42" s="76"/>
      <c r="V42" s="76"/>
      <c r="W42" s="76"/>
      <c r="X42" s="76"/>
      <c r="Y42" s="76"/>
      <c r="Z42" s="76"/>
      <c r="AA42" s="76"/>
      <c r="AB42" s="76"/>
      <c r="AC42" s="76"/>
      <c r="AD42" s="76"/>
      <c r="AE42" s="76"/>
      <c r="AF42" s="76"/>
      <c r="AG42" s="76"/>
      <c r="AH42" s="76"/>
      <c r="AI42" s="76"/>
      <c r="AJ42" s="76"/>
      <c r="AK42" s="76"/>
      <c r="AM42" s="3"/>
      <c r="AN42" s="3"/>
      <c r="AO42" s="3"/>
      <c r="AP42" s="3"/>
      <c r="AQ42" s="3"/>
      <c r="AR42" s="3"/>
      <c r="AS42" s="3"/>
      <c r="AU42" s="3"/>
      <c r="AV42" s="3"/>
      <c r="AW42" s="3"/>
      <c r="AX42" s="3"/>
      <c r="AY42" s="3"/>
    </row>
    <row r="43" spans="1:55" ht="24.95" customHeight="1">
      <c r="AL43" s="3"/>
      <c r="AM43" s="3"/>
      <c r="AN43" s="14"/>
      <c r="AO43" s="3"/>
      <c r="AP43" s="3"/>
      <c r="AQ43" s="3"/>
      <c r="AR43" s="3"/>
      <c r="AS43" s="3"/>
      <c r="AT43" s="3"/>
      <c r="AU43" s="3"/>
      <c r="AV43" s="3"/>
      <c r="AW43" s="3"/>
      <c r="AX43" s="3"/>
      <c r="AY43" s="3"/>
    </row>
    <row r="44" spans="1:55" ht="24.95" customHeight="1">
      <c r="AL44" s="3"/>
      <c r="AM44" s="3"/>
      <c r="AN44" s="14"/>
      <c r="AO44" s="3"/>
      <c r="AP44" s="3"/>
      <c r="AQ44" s="3"/>
      <c r="AR44" s="3"/>
      <c r="AS44" s="3"/>
      <c r="AT44" s="3"/>
      <c r="AU44" s="3"/>
      <c r="AV44" s="3"/>
      <c r="AW44" s="3"/>
      <c r="AX44" s="3"/>
      <c r="AY44" s="3"/>
    </row>
    <row r="45" spans="1:55" ht="24.95" customHeight="1">
      <c r="AL45" s="3"/>
      <c r="AM45" s="3"/>
      <c r="AN45" s="14"/>
      <c r="AO45" s="3"/>
      <c r="AP45" s="3"/>
      <c r="AQ45" s="3"/>
      <c r="AR45" s="3"/>
      <c r="AS45" s="3"/>
      <c r="AT45" s="3"/>
      <c r="AU45" s="3"/>
      <c r="AV45" s="3"/>
      <c r="AW45" s="3"/>
      <c r="AX45" s="3"/>
      <c r="AY45" s="3"/>
    </row>
    <row r="46" spans="1:55" ht="24.95" customHeight="1">
      <c r="AM46" s="3"/>
      <c r="AN46" s="3"/>
      <c r="AO46" s="3"/>
      <c r="AP46" s="3"/>
      <c r="AQ46" s="3"/>
      <c r="AR46" s="3"/>
      <c r="AS46" s="3"/>
      <c r="AT46" s="3"/>
      <c r="AU46" s="3"/>
      <c r="AV46" s="3"/>
      <c r="AW46" s="3"/>
      <c r="AX46" s="3"/>
      <c r="AY46" s="3"/>
    </row>
    <row r="47" spans="1:55" ht="24.95" customHeight="1">
      <c r="AU47" s="3"/>
      <c r="AV47" s="3"/>
      <c r="AW47" s="3"/>
      <c r="AX47" s="3"/>
      <c r="AY47" s="3"/>
    </row>
    <row r="48" spans="1:55" ht="24.95" customHeight="1">
      <c r="AL48" s="3"/>
      <c r="AU48" s="3"/>
      <c r="AV48" s="3"/>
      <c r="AW48" s="3"/>
      <c r="AX48" s="3"/>
      <c r="AY48" s="3"/>
    </row>
    <row r="49" spans="38:51" ht="24.95" customHeight="1">
      <c r="AL49" s="3"/>
      <c r="AU49" s="3"/>
      <c r="AV49" s="3"/>
      <c r="AW49" s="3"/>
      <c r="AX49" s="3"/>
      <c r="AY49" s="3"/>
    </row>
    <row r="50" spans="38:51" ht="24.95" customHeight="1">
      <c r="AL50" s="3"/>
      <c r="AU50" s="3"/>
      <c r="AV50" s="3"/>
      <c r="AW50" s="3"/>
      <c r="AX50" s="3"/>
      <c r="AY50" s="3"/>
    </row>
    <row r="51" spans="38:51" ht="24.95" customHeight="1">
      <c r="AL51" s="3"/>
      <c r="AM51" s="3"/>
      <c r="AN51" s="3"/>
      <c r="AO51" s="3"/>
      <c r="AP51" s="3"/>
      <c r="AQ51" s="3"/>
      <c r="AR51" s="3"/>
      <c r="AS51" s="3"/>
      <c r="AT51" s="3"/>
      <c r="AU51" s="3"/>
      <c r="AV51" s="3"/>
      <c r="AW51" s="3"/>
      <c r="AX51" s="3"/>
      <c r="AY51" s="3"/>
    </row>
    <row r="52" spans="38:51" ht="24.95" customHeight="1">
      <c r="AL52" s="3"/>
      <c r="AM52" s="3"/>
      <c r="AN52" s="3"/>
      <c r="AO52" s="3"/>
      <c r="AP52" s="3"/>
      <c r="AQ52" s="3"/>
      <c r="AR52" s="3"/>
      <c r="AS52" s="3"/>
      <c r="AT52" s="3"/>
      <c r="AU52" s="3"/>
      <c r="AV52" s="3"/>
      <c r="AW52" s="3"/>
      <c r="AX52" s="3"/>
      <c r="AY52" s="3"/>
    </row>
    <row r="53" spans="38:51" ht="24.95" customHeight="1">
      <c r="AM53" s="3"/>
      <c r="AO53" s="3"/>
      <c r="AP53" s="3"/>
      <c r="AQ53" s="3"/>
      <c r="AR53" s="3"/>
      <c r="AS53" s="3"/>
      <c r="AT53" s="3"/>
      <c r="AU53" s="3"/>
      <c r="AV53" s="3"/>
      <c r="AW53" s="3"/>
      <c r="AX53" s="3"/>
      <c r="AY53" s="3"/>
    </row>
    <row r="54" spans="38:51" ht="24.95" customHeight="1">
      <c r="AM54" s="3"/>
      <c r="AO54" s="3"/>
      <c r="AP54" s="3"/>
      <c r="AQ54" s="3"/>
      <c r="AR54" s="3"/>
      <c r="AS54" s="3"/>
      <c r="AT54" s="3"/>
      <c r="AU54" s="3"/>
      <c r="AV54" s="3"/>
      <c r="AW54" s="3"/>
      <c r="AX54" s="3"/>
      <c r="AY54" s="3"/>
    </row>
    <row r="55" spans="38:51" ht="24.95" customHeight="1">
      <c r="AL55" s="3"/>
      <c r="AM55" s="3"/>
      <c r="AO55" s="3"/>
      <c r="AP55" s="3"/>
      <c r="AQ55" s="3"/>
      <c r="AR55" s="3"/>
      <c r="AS55" s="3"/>
      <c r="AT55" s="3"/>
      <c r="AU55" s="3"/>
      <c r="AV55" s="3"/>
      <c r="AW55" s="3"/>
      <c r="AX55" s="3"/>
      <c r="AY55" s="3"/>
    </row>
    <row r="56" spans="38:51" ht="24.95" customHeight="1">
      <c r="AL56" s="3"/>
      <c r="AM56" s="3"/>
      <c r="AN56" s="3"/>
      <c r="AO56" s="3"/>
      <c r="AP56" s="3"/>
      <c r="AQ56" s="3"/>
      <c r="AR56" s="3"/>
      <c r="AS56" s="3"/>
      <c r="AT56" s="3"/>
      <c r="AU56" s="3"/>
      <c r="AV56" s="3"/>
      <c r="AW56" s="3"/>
      <c r="AX56" s="3"/>
      <c r="AY56" s="3"/>
    </row>
    <row r="57" spans="38:51" ht="24.95" customHeight="1">
      <c r="AL57" s="3"/>
      <c r="AS57" s="3"/>
      <c r="AT57" s="3"/>
      <c r="AU57" s="3"/>
      <c r="AV57" s="3"/>
      <c r="AW57" s="3"/>
      <c r="AX57" s="3"/>
      <c r="AY57" s="3"/>
    </row>
    <row r="58" spans="38:51" ht="24.95" customHeight="1">
      <c r="AL58" s="3"/>
      <c r="AS58" s="3"/>
      <c r="AT58" s="3"/>
      <c r="AU58" s="3"/>
      <c r="AV58" s="3"/>
      <c r="AW58" s="3"/>
      <c r="AX58" s="3"/>
      <c r="AY58" s="3"/>
    </row>
    <row r="59" spans="38:51" ht="24.95" customHeight="1">
      <c r="AL59" s="3"/>
      <c r="AM59" s="3"/>
      <c r="AN59" s="3"/>
      <c r="AO59" s="3"/>
      <c r="AP59" s="3"/>
      <c r="AQ59" s="3"/>
      <c r="AS59" s="3"/>
      <c r="AT59" s="3"/>
      <c r="AU59" s="3"/>
      <c r="AV59" s="3"/>
      <c r="AW59" s="3"/>
      <c r="AX59" s="3"/>
      <c r="AY59" s="3"/>
    </row>
    <row r="60" spans="38:51" ht="24.95" customHeight="1">
      <c r="AL60" s="3"/>
      <c r="AM60" s="3"/>
      <c r="AN60" s="3"/>
      <c r="AO60" s="3"/>
      <c r="AP60" s="3"/>
      <c r="AQ60" s="3"/>
      <c r="AS60" s="3"/>
      <c r="AT60" s="3"/>
      <c r="AU60" s="3"/>
      <c r="AV60" s="3"/>
      <c r="AW60" s="3"/>
      <c r="AX60" s="3"/>
      <c r="AY60" s="3"/>
    </row>
    <row r="61" spans="38:51" ht="24.95" customHeight="1">
      <c r="AL61" s="3"/>
      <c r="AM61" s="3"/>
      <c r="AN61" s="3"/>
      <c r="AO61" s="3"/>
      <c r="AP61" s="3"/>
      <c r="AQ61" s="3"/>
      <c r="AR61" s="3"/>
      <c r="AS61" s="3"/>
      <c r="AT61" s="3"/>
      <c r="AU61" s="3"/>
      <c r="AV61" s="3"/>
      <c r="AW61" s="3"/>
      <c r="AX61" s="3"/>
      <c r="AY61" s="3"/>
    </row>
    <row r="62" spans="38:51" ht="24.95" customHeight="1">
      <c r="AL62" s="3"/>
      <c r="AM62" s="3"/>
      <c r="AN62" s="3"/>
      <c r="AO62" s="3"/>
      <c r="AP62" s="3"/>
      <c r="AQ62" s="3"/>
      <c r="AR62" s="3"/>
      <c r="AS62" s="3"/>
      <c r="AT62" s="3"/>
      <c r="AU62" s="3"/>
      <c r="AV62" s="3"/>
      <c r="AW62" s="3"/>
      <c r="AX62" s="3"/>
      <c r="AY62" s="3"/>
    </row>
    <row r="63" spans="38:51" ht="24.95" customHeight="1">
      <c r="AL63" s="3"/>
      <c r="AM63" s="3"/>
      <c r="AN63" s="3"/>
      <c r="AO63" s="3"/>
      <c r="AP63" s="3"/>
      <c r="AQ63" s="3"/>
      <c r="AR63" s="3"/>
      <c r="AS63" s="3"/>
      <c r="AT63" s="3"/>
      <c r="AU63" s="3"/>
      <c r="AV63" s="3"/>
      <c r="AW63" s="3"/>
      <c r="AX63" s="3"/>
      <c r="AY63" s="3"/>
    </row>
    <row r="64" spans="38:51" ht="24.95" customHeight="1">
      <c r="AL64" s="3"/>
      <c r="AM64" s="3"/>
      <c r="AN64" s="3"/>
      <c r="AO64" s="3"/>
      <c r="AP64" s="3"/>
      <c r="AQ64" s="3"/>
      <c r="AR64" s="3"/>
      <c r="AS64" s="3"/>
      <c r="AT64" s="3"/>
      <c r="AU64" s="3"/>
      <c r="AV64" s="3"/>
      <c r="AW64" s="3"/>
      <c r="AX64" s="3"/>
      <c r="AY64" s="3"/>
    </row>
    <row r="65" spans="38:51" ht="24.95" customHeight="1">
      <c r="AL65" s="3"/>
      <c r="AM65" s="3"/>
      <c r="AN65" s="3"/>
      <c r="AO65" s="3"/>
      <c r="AP65" s="3"/>
      <c r="AQ65" s="3"/>
      <c r="AR65" s="3"/>
      <c r="AS65" s="3"/>
      <c r="AT65" s="3"/>
      <c r="AU65" s="3"/>
      <c r="AV65" s="3"/>
      <c r="AW65" s="3"/>
      <c r="AX65" s="3"/>
      <c r="AY65" s="3"/>
    </row>
    <row r="66" spans="38:51" ht="24.95" customHeight="1">
      <c r="AL66" s="3"/>
      <c r="AM66" s="3"/>
      <c r="AN66" s="3"/>
      <c r="AO66" s="3"/>
      <c r="AP66" s="3"/>
      <c r="AQ66" s="3"/>
      <c r="AR66" s="3"/>
      <c r="AS66" s="3"/>
      <c r="AT66" s="3"/>
      <c r="AU66" s="3"/>
      <c r="AV66" s="3"/>
      <c r="AW66" s="3"/>
      <c r="AX66" s="3"/>
      <c r="AY66" s="3"/>
    </row>
    <row r="67" spans="38:51" ht="24.95" customHeight="1">
      <c r="AL67" s="3"/>
      <c r="AM67" s="3"/>
      <c r="AN67" s="3"/>
      <c r="AO67" s="3"/>
      <c r="AP67" s="3"/>
      <c r="AQ67" s="3"/>
      <c r="AR67" s="3"/>
      <c r="AS67" s="3"/>
      <c r="AT67" s="3"/>
      <c r="AU67" s="3"/>
      <c r="AV67" s="3"/>
      <c r="AW67" s="3"/>
      <c r="AX67" s="3"/>
      <c r="AY67" s="3"/>
    </row>
    <row r="68" spans="38:51" ht="24.95" customHeight="1">
      <c r="AL68" s="3"/>
      <c r="AM68" s="3"/>
      <c r="AN68" s="3"/>
      <c r="AO68" s="3"/>
      <c r="AP68" s="3"/>
      <c r="AQ68" s="3"/>
      <c r="AR68" s="3"/>
      <c r="AS68" s="3"/>
      <c r="AT68" s="3"/>
      <c r="AU68" s="3"/>
      <c r="AV68" s="3"/>
      <c r="AW68" s="3"/>
      <c r="AX68" s="3"/>
      <c r="AY68" s="3"/>
    </row>
    <row r="69" spans="38:51" ht="24.95" customHeight="1">
      <c r="AL69" s="3"/>
      <c r="AM69" s="3"/>
      <c r="AN69" s="3"/>
      <c r="AO69" s="3"/>
      <c r="AP69" s="3"/>
      <c r="AQ69" s="3"/>
      <c r="AR69" s="3"/>
      <c r="AS69" s="3"/>
      <c r="AT69" s="3"/>
      <c r="AU69" s="3"/>
      <c r="AV69" s="3"/>
      <c r="AW69" s="3"/>
      <c r="AX69" s="3"/>
      <c r="AY69" s="3"/>
    </row>
    <row r="70" spans="38:51" ht="24.95" customHeight="1">
      <c r="AL70" s="3"/>
      <c r="AM70" s="3"/>
      <c r="AN70" s="3"/>
      <c r="AO70" s="3"/>
      <c r="AP70" s="3"/>
      <c r="AQ70" s="3"/>
      <c r="AR70" s="3"/>
      <c r="AS70" s="3"/>
      <c r="AT70" s="3"/>
      <c r="AU70" s="3"/>
      <c r="AV70" s="3"/>
      <c r="AW70" s="3"/>
      <c r="AX70" s="3"/>
      <c r="AY70" s="3"/>
    </row>
    <row r="71" spans="38:51" ht="24.95" customHeight="1">
      <c r="AL71" s="3"/>
      <c r="AM71" s="3"/>
      <c r="AN71" s="3"/>
      <c r="AO71" s="3"/>
      <c r="AP71" s="3"/>
      <c r="AQ71" s="3"/>
      <c r="AR71" s="3"/>
      <c r="AS71" s="3"/>
      <c r="AT71" s="3"/>
      <c r="AU71" s="3"/>
      <c r="AV71" s="3"/>
      <c r="AW71" s="3"/>
      <c r="AX71" s="3"/>
      <c r="AY71" s="3"/>
    </row>
    <row r="72" spans="38:51" ht="24.95" customHeight="1">
      <c r="AL72" s="3"/>
      <c r="AM72" s="3"/>
      <c r="AN72" s="3"/>
      <c r="AO72" s="3"/>
      <c r="AP72" s="3"/>
      <c r="AQ72" s="3"/>
      <c r="AR72" s="3"/>
      <c r="AS72" s="3"/>
      <c r="AT72" s="3"/>
      <c r="AU72" s="3"/>
      <c r="AV72" s="3"/>
      <c r="AW72" s="3"/>
      <c r="AX72" s="3"/>
      <c r="AY72" s="3"/>
    </row>
    <row r="73" spans="38:51" ht="24.95" customHeight="1">
      <c r="AL73" s="3"/>
      <c r="AM73" s="3"/>
      <c r="AN73" s="3"/>
      <c r="AO73" s="3"/>
      <c r="AP73" s="3"/>
      <c r="AQ73" s="3"/>
      <c r="AR73" s="3"/>
      <c r="AS73" s="3"/>
      <c r="AT73" s="3"/>
      <c r="AU73" s="3"/>
      <c r="AV73" s="3"/>
      <c r="AW73" s="3"/>
      <c r="AX73" s="3"/>
      <c r="AY73" s="3"/>
    </row>
    <row r="74" spans="38:51" ht="24.95" customHeight="1">
      <c r="AL74" s="3"/>
      <c r="AM74" s="3"/>
      <c r="AN74" s="3"/>
      <c r="AO74" s="3"/>
      <c r="AP74" s="3"/>
      <c r="AQ74" s="3"/>
      <c r="AR74" s="3"/>
      <c r="AS74" s="3"/>
      <c r="AT74" s="3"/>
      <c r="AU74" s="3"/>
      <c r="AV74" s="3"/>
      <c r="AW74" s="3"/>
      <c r="AX74" s="3"/>
      <c r="AY74" s="3"/>
    </row>
    <row r="75" spans="38:51" ht="24.95" customHeight="1">
      <c r="AL75" s="3"/>
      <c r="AM75" s="3"/>
      <c r="AN75" s="3"/>
      <c r="AO75" s="3"/>
      <c r="AP75" s="3"/>
      <c r="AQ75" s="3"/>
      <c r="AR75" s="3"/>
      <c r="AS75" s="3"/>
      <c r="AT75" s="3"/>
      <c r="AU75" s="3"/>
      <c r="AV75" s="3"/>
      <c r="AW75" s="3"/>
      <c r="AX75" s="3"/>
      <c r="AY75" s="3"/>
    </row>
    <row r="76" spans="38:51" ht="24.95" customHeight="1">
      <c r="AL76" s="3"/>
      <c r="AM76" s="3"/>
      <c r="AN76" s="3"/>
      <c r="AO76" s="3"/>
      <c r="AP76" s="3"/>
      <c r="AQ76" s="3"/>
      <c r="AR76" s="3"/>
      <c r="AS76" s="3"/>
      <c r="AT76" s="3"/>
      <c r="AU76" s="3"/>
      <c r="AV76" s="3"/>
      <c r="AW76" s="3"/>
      <c r="AX76" s="3"/>
      <c r="AY76" s="3"/>
    </row>
    <row r="77" spans="38:51" ht="24.95" customHeight="1">
      <c r="AL77" s="3"/>
      <c r="AM77" s="3"/>
      <c r="AN77" s="3"/>
      <c r="AO77" s="3"/>
      <c r="AP77" s="3"/>
      <c r="AQ77" s="3"/>
      <c r="AR77" s="3"/>
      <c r="AS77" s="3"/>
      <c r="AT77" s="3"/>
      <c r="AU77" s="3"/>
      <c r="AV77" s="3"/>
      <c r="AW77" s="3"/>
      <c r="AX77" s="3"/>
      <c r="AY77" s="3"/>
    </row>
    <row r="78" spans="38:51" ht="24.95" customHeight="1">
      <c r="AL78" s="3"/>
      <c r="AM78" s="3"/>
      <c r="AN78" s="3"/>
      <c r="AO78" s="3"/>
      <c r="AP78" s="3"/>
      <c r="AQ78" s="3"/>
      <c r="AR78" s="3"/>
      <c r="AS78" s="3"/>
      <c r="AT78" s="3"/>
      <c r="AU78" s="3"/>
      <c r="AV78" s="3"/>
      <c r="AW78" s="3"/>
      <c r="AX78" s="3"/>
      <c r="AY78" s="3"/>
    </row>
    <row r="79" spans="38:51" ht="24.95" customHeight="1">
      <c r="AL79" s="3"/>
      <c r="AM79" s="3"/>
      <c r="AN79" s="3"/>
      <c r="AO79" s="3"/>
      <c r="AP79" s="3"/>
      <c r="AQ79" s="3"/>
      <c r="AR79" s="3"/>
      <c r="AS79" s="3"/>
      <c r="AT79" s="3"/>
      <c r="AU79" s="3"/>
      <c r="AV79" s="3"/>
      <c r="AW79" s="3"/>
      <c r="AX79" s="3"/>
      <c r="AY79" s="3"/>
    </row>
    <row r="80" spans="38:51" ht="24.95" customHeight="1">
      <c r="AL80" s="3"/>
      <c r="AM80" s="3"/>
      <c r="AN80" s="3"/>
      <c r="AO80" s="3"/>
      <c r="AP80" s="3"/>
      <c r="AQ80" s="3"/>
      <c r="AR80" s="3"/>
      <c r="AS80" s="3"/>
      <c r="AT80" s="3"/>
      <c r="AU80" s="3"/>
      <c r="AV80" s="3"/>
      <c r="AW80" s="3"/>
      <c r="AX80" s="3"/>
      <c r="AY80" s="3"/>
    </row>
    <row r="81" spans="38:51" ht="24.95" customHeight="1">
      <c r="AL81" s="3"/>
      <c r="AM81" s="3"/>
      <c r="AN81" s="3"/>
      <c r="AO81" s="3"/>
      <c r="AP81" s="3"/>
      <c r="AQ81" s="3"/>
      <c r="AR81" s="3"/>
      <c r="AS81" s="3"/>
      <c r="AT81" s="3"/>
      <c r="AU81" s="3"/>
      <c r="AV81" s="3"/>
      <c r="AW81" s="3"/>
      <c r="AX81" s="3"/>
      <c r="AY81" s="3"/>
    </row>
    <row r="82" spans="38:51" ht="24.95" customHeight="1">
      <c r="AL82" s="3"/>
      <c r="AM82" s="3"/>
      <c r="AN82" s="3"/>
      <c r="AO82" s="3"/>
      <c r="AP82" s="3"/>
      <c r="AQ82" s="3"/>
      <c r="AR82" s="3"/>
      <c r="AS82" s="3"/>
      <c r="AT82" s="3"/>
      <c r="AU82" s="3"/>
      <c r="AV82" s="3"/>
      <c r="AW82" s="3"/>
      <c r="AX82" s="3"/>
      <c r="AY82" s="3"/>
    </row>
    <row r="83" spans="38:51" ht="24.95" customHeight="1">
      <c r="AL83" s="3"/>
      <c r="AM83" s="3"/>
      <c r="AN83" s="3"/>
      <c r="AO83" s="3"/>
      <c r="AP83" s="3"/>
      <c r="AQ83" s="3"/>
      <c r="AR83" s="3"/>
      <c r="AS83" s="3"/>
      <c r="AT83" s="3"/>
      <c r="AU83" s="3"/>
      <c r="AV83" s="3"/>
      <c r="AW83" s="3"/>
      <c r="AX83" s="3"/>
      <c r="AY83" s="3"/>
    </row>
    <row r="84" spans="38:51" ht="24.95" customHeight="1">
      <c r="AL84" s="3"/>
      <c r="AM84" s="3"/>
      <c r="AN84" s="3"/>
      <c r="AO84" s="3"/>
      <c r="AP84" s="3"/>
      <c r="AQ84" s="3"/>
      <c r="AR84" s="3"/>
      <c r="AS84" s="3"/>
      <c r="AT84" s="3"/>
      <c r="AU84" s="3"/>
      <c r="AV84" s="3"/>
      <c r="AW84" s="3"/>
      <c r="AX84" s="3"/>
      <c r="AY84" s="3"/>
    </row>
    <row r="85" spans="38:51" ht="24.95" customHeight="1">
      <c r="AL85" s="3"/>
      <c r="AM85" s="3"/>
      <c r="AN85" s="3"/>
      <c r="AO85" s="3"/>
      <c r="AP85" s="3"/>
      <c r="AQ85" s="3"/>
      <c r="AR85" s="3"/>
      <c r="AS85" s="3"/>
      <c r="AT85" s="3"/>
      <c r="AU85" s="3"/>
      <c r="AV85" s="3"/>
      <c r="AW85" s="3"/>
      <c r="AX85" s="3"/>
      <c r="AY85" s="3"/>
    </row>
    <row r="86" spans="38:51" ht="24.95" customHeight="1">
      <c r="AL86" s="3"/>
      <c r="AM86" s="3"/>
      <c r="AN86" s="3"/>
      <c r="AO86" s="3"/>
      <c r="AP86" s="3"/>
      <c r="AQ86" s="3"/>
      <c r="AR86" s="3"/>
      <c r="AS86" s="3"/>
      <c r="AT86" s="3"/>
      <c r="AU86" s="3"/>
      <c r="AV86" s="3"/>
      <c r="AW86" s="3"/>
      <c r="AX86" s="3"/>
      <c r="AY86" s="3"/>
    </row>
    <row r="87" spans="38:51" ht="24.95" customHeight="1">
      <c r="AL87" s="3"/>
      <c r="AM87" s="3"/>
      <c r="AN87" s="3"/>
      <c r="AO87" s="3"/>
      <c r="AP87" s="3"/>
      <c r="AQ87" s="3"/>
      <c r="AR87" s="3"/>
      <c r="AS87" s="3"/>
      <c r="AT87" s="3"/>
      <c r="AU87" s="3"/>
      <c r="AV87" s="3"/>
      <c r="AW87" s="3"/>
      <c r="AX87" s="3"/>
      <c r="AY87" s="3"/>
    </row>
    <row r="88" spans="38:51" ht="24.95" customHeight="1">
      <c r="AL88" s="3"/>
      <c r="AM88" s="3"/>
      <c r="AN88" s="3"/>
      <c r="AO88" s="3"/>
      <c r="AP88" s="3"/>
      <c r="AQ88" s="3"/>
      <c r="AR88" s="3"/>
      <c r="AS88" s="3"/>
      <c r="AT88" s="3"/>
      <c r="AU88" s="3"/>
      <c r="AV88" s="3"/>
      <c r="AW88" s="3"/>
      <c r="AX88" s="3"/>
      <c r="AY88" s="3"/>
    </row>
    <row r="89" spans="38:51" ht="24.95" customHeight="1">
      <c r="AL89" s="3"/>
      <c r="AM89" s="3"/>
      <c r="AN89" s="3"/>
      <c r="AO89" s="3"/>
      <c r="AP89" s="3"/>
      <c r="AQ89" s="3"/>
      <c r="AR89" s="3"/>
      <c r="AS89" s="3"/>
      <c r="AT89" s="3"/>
      <c r="AU89" s="3"/>
      <c r="AV89" s="3"/>
      <c r="AW89" s="3"/>
      <c r="AX89" s="3"/>
      <c r="AY89" s="3"/>
    </row>
    <row r="90" spans="38:51" ht="24.95" customHeight="1">
      <c r="AL90" s="3"/>
      <c r="AM90" s="3"/>
      <c r="AN90" s="3"/>
      <c r="AO90" s="3"/>
      <c r="AP90" s="3"/>
      <c r="AQ90" s="3"/>
      <c r="AR90" s="3"/>
      <c r="AS90" s="3"/>
      <c r="AT90" s="3"/>
      <c r="AU90" s="3"/>
      <c r="AV90" s="3"/>
      <c r="AX90" s="3"/>
      <c r="AY90" s="3"/>
    </row>
    <row r="91" spans="38:51" ht="24.95" customHeight="1">
      <c r="AL91" s="3"/>
      <c r="AM91" s="3"/>
      <c r="AN91" s="3"/>
      <c r="AO91" s="3"/>
      <c r="AP91" s="3"/>
      <c r="AQ91" s="3"/>
      <c r="AR91" s="3"/>
      <c r="AS91" s="3"/>
      <c r="AT91" s="3"/>
      <c r="AU91" s="3"/>
      <c r="AV91" s="3"/>
    </row>
    <row r="92" spans="38:51" ht="24.95" customHeight="1">
      <c r="AL92" s="3"/>
      <c r="AM92" s="3"/>
      <c r="AN92" s="3"/>
      <c r="AO92" s="3"/>
      <c r="AP92" s="3"/>
      <c r="AQ92" s="3"/>
      <c r="AR92" s="3"/>
      <c r="AS92" s="3"/>
      <c r="AT92" s="3"/>
      <c r="AU92" s="3"/>
      <c r="AV92" s="3"/>
    </row>
    <row r="93" spans="38:51" ht="24.95" customHeight="1">
      <c r="AL93" s="3"/>
      <c r="AM93" s="3"/>
      <c r="AN93" s="3"/>
      <c r="AO93" s="3"/>
      <c r="AP93" s="3"/>
      <c r="AQ93" s="3"/>
      <c r="AR93" s="3"/>
      <c r="AS93" s="3"/>
      <c r="AT93" s="3"/>
      <c r="AU93" s="3"/>
      <c r="AV93" s="3"/>
    </row>
    <row r="94" spans="38:51" ht="24.95" customHeight="1">
      <c r="AL94" s="3"/>
      <c r="AM94" s="3"/>
      <c r="AN94" s="3"/>
      <c r="AO94" s="3"/>
      <c r="AP94" s="3"/>
      <c r="AQ94" s="3"/>
      <c r="AR94" s="3"/>
      <c r="AS94" s="3"/>
      <c r="AV94" s="3"/>
    </row>
    <row r="95" spans="38:51" ht="24.95" customHeight="1">
      <c r="AL95" s="3"/>
      <c r="AM95" s="3"/>
      <c r="AN95" s="3"/>
      <c r="AO95" s="3"/>
      <c r="AP95" s="3"/>
      <c r="AQ95" s="3"/>
      <c r="AR95" s="3"/>
      <c r="AS95" s="3"/>
    </row>
    <row r="109" spans="4:38" s="1" customFormat="1" ht="24.95" customHeight="1">
      <c r="D109" s="2"/>
      <c r="E109" s="2"/>
      <c r="F109" s="2"/>
      <c r="G109" s="2"/>
      <c r="H109" s="2"/>
      <c r="I109" s="2"/>
      <c r="J109" s="2"/>
      <c r="K109" s="2"/>
      <c r="L109" s="2"/>
      <c r="M109" s="2"/>
      <c r="N109" s="2"/>
      <c r="O109" s="2"/>
      <c r="P109" s="2"/>
      <c r="Q109" s="2"/>
      <c r="R109" s="2"/>
      <c r="S109" s="2"/>
      <c r="T109" s="2"/>
      <c r="U109" s="2"/>
      <c r="V109" s="2"/>
      <c r="W109" s="2"/>
      <c r="X109" s="2"/>
      <c r="Y109" s="2"/>
      <c r="Z109" s="2"/>
      <c r="AA109" s="2"/>
      <c r="AB109" s="2"/>
      <c r="AC109" s="2"/>
      <c r="AD109" s="2"/>
      <c r="AE109" s="2"/>
      <c r="AF109" s="2"/>
      <c r="AG109" s="2"/>
      <c r="AH109" s="2"/>
      <c r="AI109" s="2"/>
      <c r="AJ109" s="2"/>
      <c r="AK109" s="2"/>
      <c r="AL109" s="2"/>
    </row>
    <row r="110" spans="4:38" s="1" customFormat="1" ht="24.95" customHeight="1">
      <c r="D110" s="2"/>
      <c r="E110" s="2"/>
      <c r="F110" s="2"/>
      <c r="G110" s="2"/>
      <c r="H110" s="2"/>
      <c r="I110" s="2"/>
      <c r="J110" s="2"/>
      <c r="K110" s="2"/>
      <c r="L110" s="2"/>
      <c r="M110" s="2"/>
      <c r="N110" s="2"/>
      <c r="O110" s="2"/>
      <c r="P110" s="2"/>
      <c r="Q110" s="2"/>
      <c r="R110" s="2"/>
      <c r="S110" s="2"/>
      <c r="T110" s="2"/>
      <c r="U110" s="2"/>
      <c r="V110" s="2"/>
      <c r="W110" s="2"/>
      <c r="X110" s="2"/>
      <c r="Y110" s="2"/>
      <c r="Z110" s="2"/>
      <c r="AA110" s="2"/>
      <c r="AB110" s="2"/>
      <c r="AC110" s="2"/>
      <c r="AD110" s="2"/>
      <c r="AE110" s="2"/>
      <c r="AF110" s="2"/>
      <c r="AG110" s="2"/>
      <c r="AH110" s="2"/>
      <c r="AI110" s="2"/>
      <c r="AJ110" s="2"/>
      <c r="AK110" s="2"/>
      <c r="AL110" s="2"/>
    </row>
    <row r="111" spans="4:38" s="1" customFormat="1" ht="24.95" customHeight="1">
      <c r="D111" s="2"/>
      <c r="E111" s="2"/>
      <c r="F111" s="2"/>
      <c r="G111" s="2"/>
      <c r="H111" s="2"/>
      <c r="I111" s="2"/>
      <c r="J111" s="2"/>
      <c r="K111" s="2"/>
      <c r="L111" s="2"/>
      <c r="M111" s="2"/>
      <c r="N111" s="2"/>
      <c r="O111" s="2"/>
      <c r="P111" s="2"/>
      <c r="Q111" s="2"/>
      <c r="R111" s="2"/>
      <c r="S111" s="2"/>
      <c r="T111" s="2"/>
      <c r="U111" s="2"/>
      <c r="V111" s="2"/>
      <c r="W111" s="2"/>
      <c r="X111" s="2"/>
      <c r="Y111" s="2"/>
      <c r="Z111" s="2"/>
      <c r="AA111" s="2"/>
      <c r="AB111" s="2"/>
      <c r="AC111" s="2"/>
      <c r="AD111" s="2"/>
      <c r="AE111" s="2"/>
      <c r="AF111" s="2"/>
      <c r="AG111" s="2"/>
      <c r="AH111" s="2"/>
      <c r="AI111" s="2"/>
      <c r="AJ111" s="2"/>
      <c r="AK111" s="2"/>
      <c r="AL111" s="2"/>
    </row>
    <row r="112" spans="4:38" s="1" customFormat="1" ht="24.95" customHeight="1">
      <c r="D112" s="2"/>
      <c r="E112" s="2"/>
      <c r="F112" s="2"/>
      <c r="G112" s="2"/>
      <c r="H112" s="2"/>
      <c r="I112" s="2"/>
      <c r="J112" s="2"/>
      <c r="K112" s="2"/>
      <c r="L112" s="2"/>
      <c r="M112" s="2"/>
      <c r="N112" s="2"/>
      <c r="O112" s="2"/>
      <c r="P112" s="2"/>
      <c r="Q112" s="2"/>
      <c r="R112" s="2"/>
      <c r="S112" s="2"/>
      <c r="T112" s="2"/>
      <c r="U112" s="2"/>
      <c r="V112" s="2"/>
      <c r="W112" s="2"/>
      <c r="X112" s="2"/>
      <c r="Y112" s="2"/>
      <c r="Z112" s="2"/>
      <c r="AA112" s="2"/>
      <c r="AB112" s="2"/>
      <c r="AC112" s="2"/>
      <c r="AD112" s="2"/>
      <c r="AE112" s="2"/>
      <c r="AF112" s="2"/>
      <c r="AG112" s="2"/>
      <c r="AH112" s="2"/>
      <c r="AI112" s="2"/>
      <c r="AJ112" s="2"/>
      <c r="AK112" s="2"/>
      <c r="AL112" s="2"/>
    </row>
    <row r="113" spans="4:38" s="1" customFormat="1" ht="24.95" customHeight="1">
      <c r="D113" s="2"/>
      <c r="E113" s="2"/>
      <c r="F113" s="2"/>
      <c r="G113" s="2"/>
      <c r="H113" s="2"/>
      <c r="I113" s="2"/>
      <c r="J113" s="2"/>
      <c r="K113" s="2"/>
      <c r="L113" s="2"/>
      <c r="M113" s="2"/>
      <c r="N113" s="2"/>
      <c r="O113" s="2"/>
      <c r="P113" s="2"/>
      <c r="Q113" s="2"/>
      <c r="R113" s="2"/>
      <c r="S113" s="2"/>
      <c r="T113" s="2"/>
      <c r="U113" s="2"/>
      <c r="V113" s="2"/>
      <c r="W113" s="2"/>
      <c r="X113" s="2"/>
      <c r="Y113" s="2"/>
      <c r="Z113" s="2"/>
      <c r="AA113" s="2"/>
      <c r="AB113" s="2"/>
      <c r="AC113" s="2"/>
      <c r="AD113" s="2"/>
      <c r="AE113" s="2"/>
      <c r="AF113" s="2"/>
      <c r="AG113" s="2"/>
      <c r="AH113" s="2"/>
      <c r="AI113" s="2"/>
      <c r="AJ113" s="2"/>
      <c r="AK113" s="2"/>
      <c r="AL113" s="2"/>
    </row>
    <row r="114" spans="4:38" s="1" customFormat="1" ht="24.95" customHeight="1">
      <c r="D114" s="2"/>
      <c r="E114" s="2"/>
      <c r="F114" s="2"/>
      <c r="G114" s="2"/>
      <c r="H114" s="2"/>
      <c r="I114" s="2"/>
      <c r="J114" s="2"/>
      <c r="K114" s="2"/>
      <c r="L114" s="2"/>
      <c r="M114" s="2"/>
      <c r="N114" s="2"/>
      <c r="O114" s="2"/>
      <c r="P114" s="2"/>
      <c r="Q114" s="2"/>
      <c r="R114" s="2"/>
      <c r="S114" s="2"/>
      <c r="T114" s="2"/>
      <c r="U114" s="2"/>
      <c r="V114" s="2"/>
      <c r="W114" s="2"/>
      <c r="X114" s="2"/>
      <c r="Y114" s="2"/>
      <c r="Z114" s="2"/>
      <c r="AA114" s="2"/>
      <c r="AB114" s="2"/>
      <c r="AC114" s="2"/>
      <c r="AD114" s="2"/>
      <c r="AE114" s="2"/>
      <c r="AF114" s="2"/>
      <c r="AG114" s="2"/>
      <c r="AH114" s="2"/>
      <c r="AI114" s="2"/>
      <c r="AJ114" s="2"/>
      <c r="AK114" s="2"/>
      <c r="AL114" s="2"/>
    </row>
    <row r="115" spans="4:38" s="1" customFormat="1" ht="24.95" customHeight="1">
      <c r="D115" s="2"/>
      <c r="E115" s="2"/>
      <c r="F115" s="2"/>
      <c r="G115" s="2"/>
      <c r="H115" s="2"/>
      <c r="I115" s="2"/>
      <c r="J115" s="2"/>
      <c r="K115" s="2"/>
      <c r="L115" s="2"/>
      <c r="M115" s="2"/>
      <c r="N115" s="2"/>
      <c r="O115" s="2"/>
      <c r="P115" s="2"/>
      <c r="Q115" s="2"/>
      <c r="R115" s="2"/>
      <c r="S115" s="2"/>
      <c r="T115" s="2"/>
      <c r="U115" s="2"/>
      <c r="V115" s="2"/>
      <c r="W115" s="2"/>
      <c r="X115" s="2"/>
      <c r="Y115" s="2"/>
      <c r="Z115" s="2"/>
      <c r="AA115" s="2"/>
      <c r="AB115" s="2"/>
      <c r="AC115" s="2"/>
      <c r="AD115" s="2"/>
      <c r="AE115" s="2"/>
      <c r="AF115" s="2"/>
      <c r="AG115" s="2"/>
      <c r="AH115" s="2"/>
      <c r="AI115" s="2"/>
      <c r="AJ115" s="2"/>
      <c r="AK115" s="2"/>
      <c r="AL115" s="2"/>
    </row>
  </sheetData>
  <dataConsolidate/>
  <mergeCells count="125">
    <mergeCell ref="A20:B39"/>
    <mergeCell ref="D13:I14"/>
    <mergeCell ref="AD6:AF6"/>
    <mergeCell ref="N22:U22"/>
    <mergeCell ref="N23:U23"/>
    <mergeCell ref="N24:U24"/>
    <mergeCell ref="N25:U25"/>
    <mergeCell ref="N26:U26"/>
    <mergeCell ref="N27:U27"/>
    <mergeCell ref="AD22:AK22"/>
    <mergeCell ref="AD23:AK23"/>
    <mergeCell ref="AD24:AK24"/>
    <mergeCell ref="AD25:AK25"/>
    <mergeCell ref="AD26:AK26"/>
    <mergeCell ref="AD27:AK27"/>
    <mergeCell ref="E23:M23"/>
    <mergeCell ref="E22:M22"/>
    <mergeCell ref="E39:M39"/>
    <mergeCell ref="N28:U28"/>
    <mergeCell ref="N29:U29"/>
    <mergeCell ref="N34:U34"/>
    <mergeCell ref="N35:U35"/>
    <mergeCell ref="N36:U36"/>
    <mergeCell ref="N37:U37"/>
    <mergeCell ref="A1:AK1"/>
    <mergeCell ref="K16:P16"/>
    <mergeCell ref="T16:Y16"/>
    <mergeCell ref="C6:I6"/>
    <mergeCell ref="A7:AK8"/>
    <mergeCell ref="A9:AK10"/>
    <mergeCell ref="A12:B18"/>
    <mergeCell ref="D12:I12"/>
    <mergeCell ref="P12:S12"/>
    <mergeCell ref="U12:X12"/>
    <mergeCell ref="Z12:AA12"/>
    <mergeCell ref="AC16:AH16"/>
    <mergeCell ref="K17:P17"/>
    <mergeCell ref="T17:Y17"/>
    <mergeCell ref="AC17:AH17"/>
    <mergeCell ref="A4:B6"/>
    <mergeCell ref="C4:I4"/>
    <mergeCell ref="AF3:AG3"/>
    <mergeCell ref="AI3:AJ3"/>
    <mergeCell ref="A2:AK2"/>
    <mergeCell ref="Y13:AK14"/>
    <mergeCell ref="D20:M21"/>
    <mergeCell ref="N20:U20"/>
    <mergeCell ref="N21:U21"/>
    <mergeCell ref="V20:AC20"/>
    <mergeCell ref="AD20:AK20"/>
    <mergeCell ref="V21:AC21"/>
    <mergeCell ref="AD21:AK21"/>
    <mergeCell ref="AH6:AJ6"/>
    <mergeCell ref="U4:AA4"/>
    <mergeCell ref="J4:T4"/>
    <mergeCell ref="AB4:AK4"/>
    <mergeCell ref="U5:AA5"/>
    <mergeCell ref="J5:T5"/>
    <mergeCell ref="AB5:AK5"/>
    <mergeCell ref="K13:N14"/>
    <mergeCell ref="P13:S14"/>
    <mergeCell ref="U13:X14"/>
    <mergeCell ref="C5:I5"/>
    <mergeCell ref="J6:K6"/>
    <mergeCell ref="L6:N6"/>
    <mergeCell ref="P6:R6"/>
    <mergeCell ref="V22:AC22"/>
    <mergeCell ref="V23:AC23"/>
    <mergeCell ref="V24:AC24"/>
    <mergeCell ref="V25:AC25"/>
    <mergeCell ref="V26:AC26"/>
    <mergeCell ref="V27:AC27"/>
    <mergeCell ref="V28:AC28"/>
    <mergeCell ref="V36:AC36"/>
    <mergeCell ref="AC3:AD3"/>
    <mergeCell ref="T6:V6"/>
    <mergeCell ref="X6:Y6"/>
    <mergeCell ref="Z6:AB6"/>
    <mergeCell ref="N31:U31"/>
    <mergeCell ref="V31:AC31"/>
    <mergeCell ref="AD31:AK31"/>
    <mergeCell ref="N32:U32"/>
    <mergeCell ref="V32:AC32"/>
    <mergeCell ref="AD32:AK32"/>
    <mergeCell ref="N33:U33"/>
    <mergeCell ref="V33:AC33"/>
    <mergeCell ref="AD33:AK33"/>
    <mergeCell ref="N39:U39"/>
    <mergeCell ref="V39:AC39"/>
    <mergeCell ref="AD39:AK39"/>
    <mergeCell ref="D38:D39"/>
    <mergeCell ref="D40:AK40"/>
    <mergeCell ref="E31:M31"/>
    <mergeCell ref="E33:M33"/>
    <mergeCell ref="AD36:AK36"/>
    <mergeCell ref="V37:AC37"/>
    <mergeCell ref="AD37:AK37"/>
    <mergeCell ref="V38:AC38"/>
    <mergeCell ref="AD38:AK38"/>
    <mergeCell ref="E32:M32"/>
    <mergeCell ref="E34:M34"/>
    <mergeCell ref="E35:M35"/>
    <mergeCell ref="E36:M36"/>
    <mergeCell ref="E37:M37"/>
    <mergeCell ref="E38:M38"/>
    <mergeCell ref="V34:AC34"/>
    <mergeCell ref="AD34:AK34"/>
    <mergeCell ref="V35:AC35"/>
    <mergeCell ref="AD35:AK35"/>
    <mergeCell ref="N38:U38"/>
    <mergeCell ref="E30:M30"/>
    <mergeCell ref="N30:U30"/>
    <mergeCell ref="V30:AC30"/>
    <mergeCell ref="AD30:AK30"/>
    <mergeCell ref="D23:D28"/>
    <mergeCell ref="F24:M24"/>
    <mergeCell ref="F25:M25"/>
    <mergeCell ref="F26:M26"/>
    <mergeCell ref="F27:M27"/>
    <mergeCell ref="F28:M28"/>
    <mergeCell ref="E29:M29"/>
    <mergeCell ref="AD28:AK28"/>
    <mergeCell ref="V29:AC29"/>
    <mergeCell ref="AD29:AK29"/>
    <mergeCell ref="D29:D30"/>
  </mergeCells>
  <phoneticPr fontId="4"/>
  <dataValidations count="5">
    <dataValidation type="list" allowBlank="1" showInputMessage="1" sqref="AA3" xr:uid="{03E1169C-0B25-4236-872D-2D511CA4F135}">
      <formula1>"7,8,9"</formula1>
    </dataValidation>
    <dataValidation type="list" allowBlank="1" showInputMessage="1" showErrorMessage="1" sqref="AF3" xr:uid="{2F6F5BBD-1E92-46FF-BA4E-BC439F1F5648}">
      <formula1>"1,2,3,4,5,6,7,8,9,10,11,12"</formula1>
    </dataValidation>
    <dataValidation type="list" allowBlank="1" showInputMessage="1" showErrorMessage="1" sqref="AI3" xr:uid="{7B08D254-4380-4E1E-B52C-CD778FC2776F}">
      <formula1>"1,2,3,4,5,6,7,8,9,10,11,12,13,14,15,16,17,18,19,20,21,22,23,24,25,26,27,28,29,30,31"</formula1>
    </dataValidation>
    <dataValidation type="list" allowBlank="1" showInputMessage="1" sqref="AC3:AD3" xr:uid="{2B73B51B-449C-4553-AA51-B00EE0CD8B3F}">
      <formula1>"7,8,9,10,11,12,13"</formula1>
    </dataValidation>
    <dataValidation allowBlank="1" showInputMessage="1" showErrorMessage="1" prompt="書類番号9の「既往借入金の状況表（法人全体）」の（B）+（C）の合計と一致させてください。" sqref="V35:AC35" xr:uid="{AF64CFCA-BDBB-4B66-AEC0-7A4D84813FAC}"/>
  </dataValidations>
  <printOptions horizontalCentered="1"/>
  <pageMargins left="0.59055118110236227" right="0.59055118110236227" top="0.59055118110236227" bottom="0.43307086614173229" header="0.31496062992125984" footer="0.19685039370078741"/>
  <pageSetup paperSize="9" scale="48" orientation="portrait" verticalDpi="400" r:id="rId1"/>
  <headerFooter alignWithMargins="0">
    <oddHeader>&amp;L&amp;"HG丸ｺﾞｼｯｸM-PRO,標準"&amp;26【物価高騰対応資金用】</oddHead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F56C63-ADC6-425A-98B8-34BA1D6673C3}">
  <sheetPr codeName="Sheet1">
    <pageSetUpPr fitToPage="1"/>
  </sheetPr>
  <dimension ref="A1:CB89"/>
  <sheetViews>
    <sheetView showGridLines="0" view="pageBreakPreview" zoomScaleNormal="100" zoomScaleSheetLayoutView="100" workbookViewId="0">
      <selection sqref="A1:AK1"/>
    </sheetView>
  </sheetViews>
  <sheetFormatPr defaultColWidth="0" defaultRowHeight="30" customHeight="1"/>
  <cols>
    <col min="1" max="2" width="3.375" style="1" customWidth="1"/>
    <col min="3" max="3" width="0.875" style="1" customWidth="1"/>
    <col min="4" max="37" width="3.375" style="2" customWidth="1"/>
    <col min="38" max="38" width="0.875" style="20" customWidth="1"/>
    <col min="39" max="39" width="3.375" style="2" customWidth="1"/>
    <col min="41" max="41" width="8.125" style="2" bestFit="1" customWidth="1"/>
    <col min="42" max="44" width="15.625" style="126" customWidth="1"/>
    <col min="45" max="45" width="5.625" style="2" customWidth="1"/>
    <col min="46" max="46" width="3.375" style="2" customWidth="1"/>
    <col min="47" max="50" width="15.625" style="2" customWidth="1"/>
    <col min="51" max="51" width="13.625" style="2" customWidth="1"/>
    <col min="52" max="58" width="2.5" style="2" customWidth="1"/>
    <col min="59" max="59" width="4.5" style="2" hidden="1" customWidth="1"/>
    <col min="60" max="80" width="0" style="2" hidden="1" customWidth="1"/>
    <col min="81" max="16384" width="2.5" style="2" hidden="1"/>
  </cols>
  <sheetData>
    <row r="1" spans="1:71" ht="30" customHeight="1">
      <c r="A1" s="376" t="s">
        <v>58</v>
      </c>
      <c r="B1" s="376"/>
      <c r="C1" s="376"/>
      <c r="D1" s="376"/>
      <c r="E1" s="376"/>
      <c r="F1" s="376"/>
      <c r="G1" s="376"/>
      <c r="H1" s="376"/>
      <c r="I1" s="376"/>
      <c r="J1" s="376"/>
      <c r="K1" s="376"/>
      <c r="L1" s="376"/>
      <c r="M1" s="376"/>
      <c r="N1" s="376"/>
      <c r="O1" s="376"/>
      <c r="P1" s="376"/>
      <c r="Q1" s="376"/>
      <c r="R1" s="376"/>
      <c r="S1" s="376"/>
      <c r="T1" s="376"/>
      <c r="U1" s="376"/>
      <c r="V1" s="376"/>
      <c r="W1" s="377"/>
      <c r="X1" s="377"/>
      <c r="Y1" s="377"/>
      <c r="Z1" s="377"/>
      <c r="AA1" s="377"/>
      <c r="AB1" s="377"/>
      <c r="AC1" s="377"/>
      <c r="AD1" s="377"/>
      <c r="AE1" s="377"/>
      <c r="AF1" s="377"/>
      <c r="AG1" s="377"/>
      <c r="AH1" s="377"/>
      <c r="AI1" s="377"/>
      <c r="AJ1" s="377"/>
      <c r="AK1" s="377"/>
    </row>
    <row r="2" spans="1:71" ht="30" customHeight="1">
      <c r="A2" s="379" t="s">
        <v>266</v>
      </c>
      <c r="B2" s="379"/>
      <c r="C2" s="379"/>
      <c r="D2" s="379"/>
      <c r="E2" s="379"/>
      <c r="F2" s="379"/>
      <c r="G2" s="379"/>
      <c r="H2" s="379"/>
      <c r="I2" s="379"/>
      <c r="J2" s="380"/>
      <c r="K2" s="380"/>
      <c r="L2" s="380"/>
      <c r="M2" s="380"/>
      <c r="N2" s="380"/>
      <c r="O2" s="380"/>
      <c r="P2" s="380"/>
      <c r="Q2" s="380"/>
      <c r="R2" s="380"/>
      <c r="S2" s="380"/>
      <c r="T2" s="380"/>
      <c r="U2" s="380"/>
      <c r="V2" s="380"/>
      <c r="W2" s="380"/>
      <c r="X2" s="87"/>
      <c r="Y2" s="88"/>
      <c r="Z2" s="87"/>
      <c r="AA2" s="87"/>
      <c r="AB2" s="88" t="s">
        <v>0</v>
      </c>
      <c r="AC2" s="378">
        <f>'経営改善計画書（法人全体）'!AC3:AD3</f>
        <v>0</v>
      </c>
      <c r="AD2" s="378"/>
      <c r="AE2" s="87" t="s">
        <v>1</v>
      </c>
      <c r="AF2" s="378">
        <f>'経営改善計画書（法人全体）'!AF3:AG3</f>
        <v>0</v>
      </c>
      <c r="AG2" s="378"/>
      <c r="AH2" s="87" t="s">
        <v>2</v>
      </c>
      <c r="AI2" s="378">
        <f>'経営改善計画書（法人全体）'!AI3:AJ3</f>
        <v>0</v>
      </c>
      <c r="AJ2" s="378"/>
      <c r="AK2" s="87" t="s">
        <v>3</v>
      </c>
      <c r="AL2" s="123"/>
      <c r="AM2" s="3"/>
      <c r="AO2" s="3"/>
      <c r="AS2" s="3"/>
      <c r="AT2" s="3"/>
      <c r="AU2" s="3"/>
      <c r="AV2" s="3"/>
      <c r="AW2" s="3"/>
      <c r="AX2" s="3"/>
      <c r="AY2" s="3"/>
      <c r="AZ2" s="3"/>
      <c r="BA2" s="3"/>
      <c r="BB2" s="3"/>
      <c r="BC2" s="3"/>
      <c r="BD2" s="3"/>
      <c r="BE2" s="3"/>
      <c r="BF2" s="3"/>
      <c r="BG2" s="3"/>
      <c r="BH2" s="3"/>
      <c r="BI2" s="3"/>
      <c r="BJ2" s="3"/>
      <c r="BK2" s="3"/>
      <c r="BL2" s="3"/>
      <c r="BM2" s="3"/>
      <c r="BN2" s="3"/>
      <c r="BO2" s="3"/>
      <c r="BP2" s="3"/>
      <c r="BQ2" s="3"/>
      <c r="BR2" s="3"/>
      <c r="BS2" s="3"/>
    </row>
    <row r="3" spans="1:71" s="90" customFormat="1" ht="30" customHeight="1" thickBot="1">
      <c r="A3" s="361" t="s">
        <v>61</v>
      </c>
      <c r="B3" s="361"/>
      <c r="C3" s="361"/>
      <c r="D3" s="361"/>
      <c r="E3" s="361"/>
      <c r="F3" s="361"/>
      <c r="G3" s="361"/>
      <c r="H3" s="361"/>
      <c r="I3" s="361"/>
      <c r="J3" s="361"/>
      <c r="K3" s="361"/>
      <c r="L3" s="361"/>
      <c r="M3" s="361"/>
      <c r="N3" s="361"/>
      <c r="O3" s="361"/>
      <c r="P3" s="361"/>
      <c r="Q3" s="361"/>
      <c r="R3" s="361"/>
      <c r="S3" s="361"/>
      <c r="T3" s="361"/>
      <c r="U3" s="361"/>
      <c r="V3" s="361"/>
      <c r="W3" s="361"/>
      <c r="X3" s="361"/>
      <c r="Y3" s="361"/>
      <c r="Z3" s="361"/>
      <c r="AA3" s="361"/>
      <c r="AB3" s="361"/>
      <c r="AC3" s="361"/>
      <c r="AD3" s="361"/>
      <c r="AE3" s="361"/>
      <c r="AF3" s="361"/>
      <c r="AG3" s="361"/>
      <c r="AH3" s="361"/>
      <c r="AI3" s="361"/>
      <c r="AJ3" s="361"/>
      <c r="AK3" s="361"/>
      <c r="AL3" s="361"/>
      <c r="AP3" s="126"/>
      <c r="AQ3" s="126"/>
      <c r="AR3" s="126"/>
    </row>
    <row r="4" spans="1:71" ht="9.9499999999999993" customHeight="1">
      <c r="A4" s="362" t="s">
        <v>97</v>
      </c>
      <c r="B4" s="363"/>
      <c r="C4" s="16"/>
      <c r="D4" s="42"/>
      <c r="E4" s="43"/>
      <c r="F4" s="43"/>
      <c r="G4" s="43"/>
      <c r="H4" s="43"/>
      <c r="I4" s="44"/>
      <c r="J4" s="43"/>
      <c r="K4" s="368"/>
      <c r="L4" s="368"/>
      <c r="M4" s="368"/>
      <c r="N4" s="368"/>
      <c r="O4" s="368"/>
      <c r="P4" s="45"/>
      <c r="Q4" s="45"/>
      <c r="R4" s="45"/>
      <c r="S4" s="45"/>
      <c r="T4" s="45"/>
      <c r="U4" s="45"/>
      <c r="V4" s="45"/>
      <c r="W4" s="45"/>
      <c r="X4" s="45"/>
      <c r="Y4" s="45"/>
      <c r="Z4" s="45"/>
      <c r="AA4" s="45"/>
      <c r="AB4" s="45"/>
      <c r="AC4" s="45"/>
      <c r="AD4" s="45"/>
      <c r="AE4" s="45"/>
      <c r="AF4" s="45"/>
      <c r="AG4" s="45"/>
      <c r="AH4" s="45"/>
      <c r="AI4" s="45"/>
      <c r="AJ4" s="45"/>
      <c r="AK4" s="45"/>
      <c r="AL4" s="83"/>
      <c r="AM4" s="14"/>
      <c r="AO4" s="14"/>
      <c r="AS4" s="14"/>
      <c r="AT4" s="14"/>
      <c r="AU4" s="14"/>
      <c r="AV4" s="14"/>
      <c r="AW4" s="14"/>
      <c r="AX4" s="14"/>
      <c r="AY4" s="14"/>
      <c r="AZ4" s="14"/>
      <c r="BA4" s="14"/>
      <c r="BB4" s="14"/>
      <c r="BC4" s="14"/>
      <c r="BD4" s="14"/>
      <c r="BE4" s="14"/>
      <c r="BF4" s="14"/>
      <c r="BG4" s="3"/>
      <c r="BH4" s="3"/>
      <c r="BJ4" s="3"/>
      <c r="BK4" s="3"/>
      <c r="BL4" s="3"/>
      <c r="BM4" s="3"/>
      <c r="BN4" s="3"/>
      <c r="BO4" s="3"/>
      <c r="BP4" s="3"/>
      <c r="BQ4" s="3"/>
      <c r="BR4" s="3"/>
      <c r="BS4" s="3"/>
    </row>
    <row r="5" spans="1:71" ht="21.95" customHeight="1">
      <c r="A5" s="364"/>
      <c r="B5" s="365"/>
      <c r="C5" s="20"/>
      <c r="D5" s="61" t="s">
        <v>59</v>
      </c>
      <c r="E5" s="57"/>
      <c r="F5" s="57"/>
      <c r="G5" s="57"/>
      <c r="H5" s="57"/>
      <c r="I5" s="58"/>
      <c r="J5" s="57"/>
      <c r="K5" s="59"/>
      <c r="L5" s="59"/>
      <c r="M5" s="59"/>
      <c r="N5" s="59"/>
      <c r="O5" s="59"/>
      <c r="P5" s="60"/>
      <c r="Q5" s="60"/>
      <c r="R5" s="60"/>
      <c r="S5" s="60"/>
      <c r="T5" s="60"/>
      <c r="U5" s="60"/>
      <c r="V5" s="60"/>
      <c r="W5" s="60"/>
      <c r="X5" s="60"/>
      <c r="Y5" s="60"/>
      <c r="Z5" s="62"/>
      <c r="AA5" s="65"/>
      <c r="AB5" s="65"/>
      <c r="AC5" s="65"/>
      <c r="AD5" s="65"/>
      <c r="AE5" s="65"/>
      <c r="AF5" s="65"/>
      <c r="AG5" s="65"/>
      <c r="AH5" s="65"/>
      <c r="AI5" s="65"/>
      <c r="AJ5" s="65"/>
      <c r="AK5" s="60"/>
      <c r="AL5" s="84"/>
      <c r="AM5" s="14"/>
      <c r="AO5" s="14"/>
      <c r="AS5" s="14"/>
      <c r="AT5" s="14"/>
      <c r="AU5" s="14"/>
      <c r="AV5" s="14"/>
      <c r="AW5" s="14"/>
      <c r="AX5" s="14"/>
      <c r="AY5" s="14"/>
      <c r="AZ5" s="14"/>
      <c r="BA5" s="14"/>
      <c r="BB5" s="14"/>
      <c r="BC5" s="14"/>
      <c r="BD5" s="14"/>
      <c r="BE5" s="14"/>
      <c r="BF5" s="14"/>
      <c r="BG5" s="3"/>
      <c r="BH5" s="3"/>
      <c r="BJ5" s="3"/>
      <c r="BK5" s="3"/>
      <c r="BL5" s="3"/>
      <c r="BM5" s="3"/>
      <c r="BN5" s="3"/>
      <c r="BO5" s="3"/>
      <c r="BP5" s="3"/>
      <c r="BQ5" s="3"/>
      <c r="BR5" s="3"/>
      <c r="BS5" s="3"/>
    </row>
    <row r="6" spans="1:71" ht="21.95" customHeight="1">
      <c r="A6" s="364"/>
      <c r="B6" s="365"/>
      <c r="C6" s="20"/>
      <c r="D6" s="119" t="s">
        <v>17</v>
      </c>
      <c r="E6" s="49" t="s">
        <v>99</v>
      </c>
      <c r="F6" s="49"/>
      <c r="G6" s="78"/>
      <c r="H6" s="78"/>
      <c r="I6" s="78"/>
      <c r="J6" s="78"/>
      <c r="K6" s="78"/>
      <c r="L6" s="78"/>
      <c r="M6" s="78"/>
      <c r="N6" s="78"/>
      <c r="O6" s="78"/>
      <c r="P6" s="78"/>
      <c r="Q6" s="78"/>
      <c r="R6" s="78"/>
      <c r="S6" s="78"/>
      <c r="T6" s="78"/>
      <c r="U6" s="78"/>
      <c r="V6" s="78"/>
      <c r="W6" s="78"/>
      <c r="X6" s="78"/>
      <c r="Y6" s="78"/>
      <c r="Z6" s="21"/>
      <c r="AA6" s="21"/>
      <c r="AB6" s="21"/>
      <c r="AC6" s="21"/>
      <c r="AD6" s="21"/>
      <c r="AE6" s="78"/>
      <c r="AF6" s="311"/>
      <c r="AG6" s="311"/>
      <c r="AH6" s="311"/>
      <c r="AI6" s="78"/>
      <c r="AJ6" s="78"/>
      <c r="AK6" s="82"/>
      <c r="AL6" s="84"/>
      <c r="AM6" s="14"/>
      <c r="AO6" s="14"/>
      <c r="AS6" s="14"/>
      <c r="AT6" s="14"/>
      <c r="AU6" s="14"/>
      <c r="AV6" s="14"/>
      <c r="AW6" s="14"/>
      <c r="AX6" s="14"/>
      <c r="AY6" s="14"/>
      <c r="AZ6" s="14"/>
      <c r="BA6" s="14"/>
      <c r="BB6" s="14"/>
      <c r="BC6" s="14"/>
      <c r="BD6" s="14"/>
      <c r="BE6" s="14"/>
      <c r="BF6" s="14"/>
      <c r="BG6" s="3"/>
      <c r="BH6" s="3"/>
      <c r="BJ6" s="3"/>
      <c r="BK6" s="3"/>
      <c r="BL6" s="3"/>
      <c r="BM6" s="3"/>
      <c r="BN6" s="3"/>
      <c r="BO6" s="3"/>
      <c r="BP6" s="3"/>
      <c r="BQ6" s="3"/>
      <c r="BR6" s="3"/>
      <c r="BS6" s="3"/>
    </row>
    <row r="7" spans="1:71" ht="21.95" customHeight="1">
      <c r="A7" s="364"/>
      <c r="B7" s="365"/>
      <c r="C7" s="20"/>
      <c r="D7" s="61"/>
      <c r="E7" s="369" t="s">
        <v>253</v>
      </c>
      <c r="F7" s="369"/>
      <c r="G7" s="369"/>
      <c r="H7" s="369"/>
      <c r="I7" s="369"/>
      <c r="J7" s="81"/>
      <c r="K7" s="369" t="s">
        <v>254</v>
      </c>
      <c r="L7" s="369"/>
      <c r="M7" s="369"/>
      <c r="N7" s="369"/>
      <c r="O7" s="369"/>
      <c r="P7" s="369"/>
      <c r="Q7" s="369"/>
      <c r="R7" s="78"/>
      <c r="S7" s="49"/>
      <c r="T7" s="78"/>
      <c r="U7" s="370"/>
      <c r="V7" s="370"/>
      <c r="W7" s="150"/>
      <c r="X7" s="150"/>
      <c r="Y7" s="150"/>
      <c r="Z7" s="150"/>
      <c r="AA7" s="369" t="s">
        <v>39</v>
      </c>
      <c r="AB7" s="369"/>
      <c r="AC7" s="369"/>
      <c r="AD7" s="369"/>
      <c r="AE7" s="369"/>
      <c r="AF7" s="369" t="s">
        <v>60</v>
      </c>
      <c r="AG7" s="369"/>
      <c r="AH7" s="369"/>
      <c r="AI7" s="369"/>
      <c r="AJ7" s="369"/>
      <c r="AK7" s="60"/>
      <c r="AL7" s="84"/>
      <c r="AM7" s="14"/>
      <c r="AO7" s="14"/>
      <c r="AS7" s="14"/>
      <c r="AT7" s="14"/>
      <c r="AU7" s="14"/>
      <c r="AV7" s="14"/>
      <c r="AW7" s="14"/>
      <c r="AX7" s="14"/>
      <c r="AY7" s="14"/>
      <c r="AZ7" s="14"/>
      <c r="BA7" s="14"/>
      <c r="BB7" s="14"/>
      <c r="BC7" s="14"/>
      <c r="BD7" s="14"/>
      <c r="BE7" s="14"/>
      <c r="BF7" s="14"/>
      <c r="BG7" s="3"/>
      <c r="BH7" s="3"/>
      <c r="BJ7" s="3"/>
      <c r="BK7" s="3"/>
      <c r="BL7" s="3"/>
      <c r="BM7" s="3"/>
      <c r="BN7" s="3"/>
      <c r="BO7" s="3"/>
      <c r="BP7" s="3"/>
      <c r="BQ7" s="3"/>
      <c r="BR7" s="3"/>
      <c r="BS7" s="3"/>
    </row>
    <row r="8" spans="1:71" ht="21.95" customHeight="1">
      <c r="A8" s="364"/>
      <c r="B8" s="365"/>
      <c r="C8" s="46"/>
      <c r="D8" s="56" t="s">
        <v>37</v>
      </c>
      <c r="E8" s="371" t="s">
        <v>236</v>
      </c>
      <c r="F8" s="371"/>
      <c r="G8" s="371"/>
      <c r="H8" s="371"/>
      <c r="I8" s="371"/>
      <c r="J8" s="145"/>
      <c r="K8" s="373"/>
      <c r="L8" s="373"/>
      <c r="M8" s="373"/>
      <c r="N8" s="373"/>
      <c r="O8" s="373"/>
      <c r="P8" s="373"/>
      <c r="Q8" s="373"/>
      <c r="R8" s="311" t="str">
        <f>作業シート!O2</f>
        <v>定員数</v>
      </c>
      <c r="S8" s="311"/>
      <c r="T8" s="311"/>
      <c r="U8" s="374"/>
      <c r="V8" s="374"/>
      <c r="W8" s="78"/>
      <c r="X8" s="78"/>
      <c r="Y8" s="21"/>
      <c r="Z8" s="80"/>
      <c r="AA8" s="80" t="str">
        <f>作業シート!Q2</f>
        <v>年間収入額</v>
      </c>
      <c r="AB8" s="375"/>
      <c r="AC8" s="375"/>
      <c r="AD8" s="375"/>
      <c r="AE8" s="49" t="str">
        <f>作業シート!S2</f>
        <v>千円</v>
      </c>
      <c r="AF8" s="21"/>
      <c r="AG8" s="375"/>
      <c r="AH8" s="375"/>
      <c r="AI8" s="375"/>
      <c r="AJ8" s="49" t="str">
        <f>作業シート!U2</f>
        <v>千円</v>
      </c>
      <c r="AK8" s="78"/>
      <c r="AL8" s="85"/>
      <c r="AM8" s="14"/>
      <c r="AO8" s="180">
        <f>AG8-AB8</f>
        <v>0</v>
      </c>
      <c r="AP8" s="127"/>
      <c r="AQ8" s="127"/>
      <c r="AR8" s="128"/>
      <c r="AS8" s="14"/>
      <c r="AT8" s="14"/>
      <c r="AU8" s="14"/>
      <c r="AV8" s="14"/>
      <c r="AW8" s="14"/>
      <c r="AX8" s="14"/>
      <c r="AZ8" s="14"/>
      <c r="BA8" s="14"/>
      <c r="BB8" s="14"/>
      <c r="BC8" s="14"/>
      <c r="BD8" s="14"/>
      <c r="BE8" s="14"/>
      <c r="BF8" s="14"/>
      <c r="BG8" s="3"/>
      <c r="BH8" s="3"/>
      <c r="BJ8" s="3"/>
      <c r="BK8" s="3"/>
      <c r="BL8" s="3"/>
      <c r="BM8" s="3"/>
      <c r="BN8" s="3"/>
      <c r="BO8" s="3"/>
      <c r="BP8" s="3"/>
      <c r="BQ8" s="3"/>
      <c r="BR8" s="3"/>
      <c r="BS8" s="3"/>
    </row>
    <row r="9" spans="1:71" ht="21.95" customHeight="1">
      <c r="A9" s="364"/>
      <c r="B9" s="365"/>
      <c r="C9" s="46"/>
      <c r="D9" s="55"/>
      <c r="E9" s="78"/>
      <c r="F9" s="50"/>
      <c r="G9" s="49"/>
      <c r="H9" s="78"/>
      <c r="I9" s="78"/>
      <c r="J9" s="78"/>
      <c r="K9" s="78"/>
      <c r="L9" s="78"/>
      <c r="M9" s="78"/>
      <c r="N9" s="78"/>
      <c r="O9" s="78"/>
      <c r="P9" s="78"/>
      <c r="Q9" s="78"/>
      <c r="R9" s="78"/>
      <c r="S9" s="49"/>
      <c r="T9" s="78"/>
      <c r="U9" s="80"/>
      <c r="V9" s="80"/>
      <c r="W9" s="80"/>
      <c r="X9" s="80"/>
      <c r="Y9" s="80"/>
      <c r="Z9" s="80"/>
      <c r="AA9" s="80" t="str">
        <f>作業シート!Q3</f>
        <v>稼働率</v>
      </c>
      <c r="AB9" s="360"/>
      <c r="AC9" s="360"/>
      <c r="AD9" s="360"/>
      <c r="AE9" s="49" t="str">
        <f>作業シート!S3</f>
        <v>％</v>
      </c>
      <c r="AF9" s="51"/>
      <c r="AG9" s="360"/>
      <c r="AH9" s="360"/>
      <c r="AI9" s="360"/>
      <c r="AJ9" s="49" t="str">
        <f>作業シート!U3</f>
        <v>％</v>
      </c>
      <c r="AK9" s="78"/>
      <c r="AL9" s="85"/>
      <c r="AM9" s="14"/>
      <c r="AO9" s="180"/>
      <c r="AP9" s="127"/>
      <c r="AQ9" s="127"/>
      <c r="AR9" s="129"/>
      <c r="AS9" s="14"/>
      <c r="AT9" s="14"/>
      <c r="AU9" s="14"/>
      <c r="AV9" s="14"/>
      <c r="AW9" s="14"/>
      <c r="AX9" s="14"/>
      <c r="AY9" s="14"/>
      <c r="AZ9" s="14"/>
      <c r="BA9" s="14"/>
      <c r="BB9" s="14"/>
      <c r="BC9" s="14"/>
      <c r="BD9" s="14"/>
      <c r="BE9" s="14"/>
      <c r="BF9" s="14"/>
      <c r="BG9" s="3"/>
      <c r="BH9" s="3"/>
      <c r="BJ9" s="3"/>
      <c r="BK9" s="3"/>
      <c r="BL9" s="3"/>
      <c r="BM9" s="3"/>
      <c r="BN9" s="3"/>
      <c r="BO9" s="3"/>
      <c r="BP9" s="3"/>
      <c r="BQ9" s="3"/>
      <c r="BR9" s="3"/>
      <c r="BS9" s="3"/>
    </row>
    <row r="10" spans="1:71" ht="21.95" customHeight="1">
      <c r="A10" s="364"/>
      <c r="B10" s="365"/>
      <c r="C10" s="46"/>
      <c r="D10" s="55"/>
      <c r="E10" s="78"/>
      <c r="F10" s="50"/>
      <c r="G10" s="49"/>
      <c r="H10" s="78"/>
      <c r="I10" s="78"/>
      <c r="J10" s="78"/>
      <c r="K10" s="78"/>
      <c r="L10" s="78"/>
      <c r="M10" s="78"/>
      <c r="N10" s="78"/>
      <c r="O10" s="78"/>
      <c r="P10" s="78"/>
      <c r="Q10" s="78"/>
      <c r="R10" s="78"/>
      <c r="S10" s="49"/>
      <c r="T10" s="78"/>
      <c r="U10" s="80"/>
      <c r="V10" s="80"/>
      <c r="W10" s="80"/>
      <c r="X10" s="80"/>
      <c r="Y10" s="80"/>
      <c r="Z10" s="80"/>
      <c r="AA10" s="80" t="str">
        <f>作業シート!Q4</f>
        <v>年間営業日数</v>
      </c>
      <c r="AB10" s="360"/>
      <c r="AC10" s="360"/>
      <c r="AD10" s="360"/>
      <c r="AE10" s="49" t="str">
        <f>作業シート!S4</f>
        <v>日</v>
      </c>
      <c r="AF10" s="51"/>
      <c r="AG10" s="360"/>
      <c r="AH10" s="360"/>
      <c r="AI10" s="360"/>
      <c r="AJ10" s="49" t="str">
        <f>作業シート!U4</f>
        <v>日</v>
      </c>
      <c r="AK10" s="78"/>
      <c r="AL10" s="85"/>
      <c r="AM10" s="14"/>
      <c r="AO10" s="14"/>
      <c r="AP10" s="127"/>
      <c r="AQ10" s="127"/>
      <c r="AR10" s="129"/>
      <c r="AS10" s="14"/>
      <c r="AT10" s="14"/>
      <c r="AU10" s="14"/>
      <c r="AV10" s="14"/>
      <c r="AW10" s="14"/>
      <c r="AX10" s="14"/>
      <c r="AY10" s="14"/>
      <c r="AZ10" s="14"/>
      <c r="BA10" s="14"/>
      <c r="BB10" s="14"/>
      <c r="BC10" s="14"/>
      <c r="BD10" s="14"/>
      <c r="BE10" s="14"/>
      <c r="BF10" s="14"/>
      <c r="BG10" s="3"/>
      <c r="BH10" s="3"/>
      <c r="BJ10" s="3"/>
      <c r="BK10" s="3"/>
      <c r="BL10" s="3"/>
      <c r="BM10" s="3"/>
      <c r="BN10" s="3"/>
      <c r="BO10" s="3"/>
      <c r="BP10" s="3"/>
      <c r="BQ10" s="3"/>
      <c r="BR10" s="3"/>
      <c r="BS10" s="3"/>
    </row>
    <row r="11" spans="1:71" ht="21.95" customHeight="1">
      <c r="A11" s="364"/>
      <c r="B11" s="365"/>
      <c r="C11" s="46"/>
      <c r="D11" s="55"/>
      <c r="E11" s="78"/>
      <c r="F11" s="50"/>
      <c r="G11" s="49"/>
      <c r="H11" s="78"/>
      <c r="I11" s="78"/>
      <c r="J11" s="78"/>
      <c r="K11" s="78"/>
      <c r="L11" s="78"/>
      <c r="M11" s="78"/>
      <c r="N11" s="78"/>
      <c r="O11" s="78"/>
      <c r="P11" s="78"/>
      <c r="Q11" s="78"/>
      <c r="R11" s="78"/>
      <c r="S11" s="49"/>
      <c r="T11" s="78"/>
      <c r="U11" s="80"/>
      <c r="V11" s="80"/>
      <c r="W11" s="80"/>
      <c r="X11" s="80"/>
      <c r="Y11" s="80"/>
      <c r="Z11" s="80"/>
      <c r="AA11" s="80" t="str">
        <f>作業シート!Q5</f>
        <v>1人1日当たり単価</v>
      </c>
      <c r="AB11" s="399" t="e">
        <f>作業シート!R5</f>
        <v>#N/A</v>
      </c>
      <c r="AC11" s="399"/>
      <c r="AD11" s="399"/>
      <c r="AE11" s="49" t="str">
        <f>作業シート!S5</f>
        <v>円</v>
      </c>
      <c r="AF11" s="51"/>
      <c r="AG11" s="399" t="e">
        <f>作業シート!T5</f>
        <v>#N/A</v>
      </c>
      <c r="AH11" s="399"/>
      <c r="AI11" s="399"/>
      <c r="AJ11" s="49" t="str">
        <f>作業シート!U5</f>
        <v>円</v>
      </c>
      <c r="AK11" s="78"/>
      <c r="AL11" s="85"/>
      <c r="AM11" s="14"/>
      <c r="AO11" s="14"/>
      <c r="AP11" s="127"/>
      <c r="AQ11" s="127"/>
      <c r="AR11" s="129"/>
      <c r="AS11" s="14"/>
      <c r="AT11" s="14"/>
      <c r="AU11" s="14"/>
      <c r="AV11" s="14"/>
      <c r="AW11" s="14"/>
      <c r="AX11" s="14"/>
      <c r="AY11" s="14"/>
      <c r="AZ11" s="14"/>
      <c r="BA11" s="14"/>
      <c r="BB11" s="14"/>
      <c r="BC11" s="14"/>
      <c r="BD11" s="14"/>
      <c r="BE11" s="14"/>
      <c r="BF11" s="14"/>
      <c r="BG11" s="3"/>
      <c r="BH11" s="3"/>
      <c r="BJ11" s="3"/>
      <c r="BK11" s="3"/>
      <c r="BL11" s="3"/>
      <c r="BM11" s="3"/>
      <c r="BN11" s="3"/>
      <c r="BO11" s="3"/>
      <c r="BP11" s="3"/>
      <c r="BQ11" s="3"/>
      <c r="BR11" s="3"/>
      <c r="BS11" s="3"/>
    </row>
    <row r="12" spans="1:71" ht="21.95" customHeight="1">
      <c r="A12" s="364"/>
      <c r="B12" s="365"/>
      <c r="C12" s="46"/>
      <c r="D12" s="56" t="s">
        <v>38</v>
      </c>
      <c r="E12" s="371"/>
      <c r="F12" s="371"/>
      <c r="G12" s="371"/>
      <c r="H12" s="371"/>
      <c r="I12" s="371"/>
      <c r="J12" s="145"/>
      <c r="K12" s="373"/>
      <c r="L12" s="373"/>
      <c r="M12" s="373"/>
      <c r="N12" s="373"/>
      <c r="O12" s="373"/>
      <c r="P12" s="373"/>
      <c r="Q12" s="373"/>
      <c r="R12" s="311" t="str">
        <f>作業シート!O6</f>
        <v>定員数</v>
      </c>
      <c r="S12" s="311"/>
      <c r="T12" s="311"/>
      <c r="U12" s="374"/>
      <c r="V12" s="374"/>
      <c r="W12" s="78"/>
      <c r="X12" s="78"/>
      <c r="Y12" s="21"/>
      <c r="Z12" s="21"/>
      <c r="AA12" s="80" t="str">
        <f>作業シート!Q6</f>
        <v>年間収入額</v>
      </c>
      <c r="AB12" s="375"/>
      <c r="AC12" s="375"/>
      <c r="AD12" s="375"/>
      <c r="AE12" s="49" t="str">
        <f>作業シート!S6</f>
        <v>千円</v>
      </c>
      <c r="AF12" s="21"/>
      <c r="AG12" s="375"/>
      <c r="AH12" s="375"/>
      <c r="AI12" s="375"/>
      <c r="AJ12" s="49" t="str">
        <f>作業シート!U6</f>
        <v>千円</v>
      </c>
      <c r="AK12" s="78"/>
      <c r="AL12" s="85"/>
      <c r="AM12" s="14"/>
      <c r="AO12" s="180">
        <f>AG12-AB12</f>
        <v>0</v>
      </c>
      <c r="AP12" s="127"/>
      <c r="AQ12" s="127"/>
      <c r="AR12" s="128"/>
      <c r="AS12" s="14"/>
      <c r="AT12" s="14"/>
      <c r="AU12" s="14"/>
      <c r="AV12" s="14"/>
      <c r="AW12" s="14"/>
      <c r="AX12" s="14"/>
      <c r="AY12" s="14"/>
      <c r="AZ12" s="14"/>
      <c r="BA12" s="14"/>
      <c r="BB12" s="14"/>
      <c r="BC12" s="14"/>
      <c r="BD12" s="14"/>
      <c r="BE12" s="14"/>
      <c r="BF12" s="14"/>
      <c r="BG12" s="3"/>
      <c r="BH12" s="3"/>
      <c r="BJ12" s="3"/>
      <c r="BK12" s="3"/>
      <c r="BL12" s="3"/>
      <c r="BM12" s="3"/>
      <c r="BN12" s="3"/>
      <c r="BO12" s="3"/>
      <c r="BP12" s="3"/>
      <c r="BQ12" s="3"/>
      <c r="BR12" s="3"/>
      <c r="BS12" s="3"/>
    </row>
    <row r="13" spans="1:71" ht="21.95" customHeight="1">
      <c r="A13" s="364"/>
      <c r="B13" s="365"/>
      <c r="C13" s="46"/>
      <c r="D13" s="55"/>
      <c r="E13" s="125"/>
      <c r="F13" s="146"/>
      <c r="G13" s="132"/>
      <c r="H13" s="125"/>
      <c r="I13" s="125"/>
      <c r="J13" s="125"/>
      <c r="K13" s="125"/>
      <c r="L13" s="125"/>
      <c r="M13" s="125"/>
      <c r="N13" s="78"/>
      <c r="O13" s="78"/>
      <c r="P13" s="78"/>
      <c r="Q13" s="125"/>
      <c r="R13" s="78"/>
      <c r="S13" s="49"/>
      <c r="T13" s="78"/>
      <c r="U13" s="21"/>
      <c r="V13" s="21"/>
      <c r="W13" s="21"/>
      <c r="X13" s="21"/>
      <c r="Y13" s="21"/>
      <c r="Z13" s="80"/>
      <c r="AA13" s="80" t="str">
        <f>作業シート!Q7</f>
        <v>稼働率</v>
      </c>
      <c r="AB13" s="372"/>
      <c r="AC13" s="372"/>
      <c r="AD13" s="372"/>
      <c r="AE13" s="49" t="str">
        <f>作業シート!S7</f>
        <v>％</v>
      </c>
      <c r="AF13" s="51"/>
      <c r="AG13" s="372"/>
      <c r="AH13" s="372"/>
      <c r="AI13" s="372"/>
      <c r="AJ13" s="49" t="str">
        <f>作業シート!U7</f>
        <v>％</v>
      </c>
      <c r="AK13" s="78"/>
      <c r="AL13" s="85"/>
      <c r="AM13" s="14"/>
      <c r="AO13" s="180"/>
      <c r="AP13" s="127"/>
      <c r="AQ13" s="127"/>
      <c r="AR13" s="129"/>
      <c r="AS13" s="14"/>
      <c r="AT13" s="14"/>
      <c r="AU13" s="14"/>
      <c r="AV13" s="14"/>
      <c r="AW13" s="14"/>
      <c r="AX13" s="14"/>
      <c r="AY13" s="14"/>
      <c r="AZ13" s="14"/>
      <c r="BA13" s="14"/>
      <c r="BB13" s="14"/>
      <c r="BC13" s="14"/>
      <c r="BD13" s="14"/>
      <c r="BE13" s="14"/>
      <c r="BF13" s="14"/>
      <c r="BG13" s="3"/>
      <c r="BH13" s="3"/>
      <c r="BJ13" s="3"/>
      <c r="BK13" s="3"/>
      <c r="BL13" s="3"/>
      <c r="BM13" s="3"/>
      <c r="BN13" s="3"/>
      <c r="BO13" s="3"/>
      <c r="BP13" s="3"/>
      <c r="BQ13" s="3"/>
      <c r="BR13" s="3"/>
      <c r="BS13" s="3"/>
    </row>
    <row r="14" spans="1:71" ht="21.95" customHeight="1">
      <c r="A14" s="364"/>
      <c r="B14" s="365"/>
      <c r="C14" s="46"/>
      <c r="D14" s="55"/>
      <c r="E14" s="125"/>
      <c r="F14" s="146"/>
      <c r="G14" s="132"/>
      <c r="H14" s="125"/>
      <c r="I14" s="125"/>
      <c r="J14" s="125"/>
      <c r="K14" s="125"/>
      <c r="L14" s="125"/>
      <c r="M14" s="125"/>
      <c r="N14" s="78"/>
      <c r="O14" s="78"/>
      <c r="P14" s="78"/>
      <c r="Q14" s="125"/>
      <c r="R14" s="78"/>
      <c r="S14" s="49"/>
      <c r="T14" s="78"/>
      <c r="U14" s="80"/>
      <c r="V14" s="80"/>
      <c r="W14" s="80"/>
      <c r="X14" s="80"/>
      <c r="Y14" s="80"/>
      <c r="Z14" s="80"/>
      <c r="AA14" s="80" t="str">
        <f>作業シート!Q8</f>
        <v>年間営業日数</v>
      </c>
      <c r="AB14" s="360"/>
      <c r="AC14" s="360"/>
      <c r="AD14" s="360"/>
      <c r="AE14" s="49" t="str">
        <f>作業シート!S8</f>
        <v>日</v>
      </c>
      <c r="AF14" s="51"/>
      <c r="AG14" s="360"/>
      <c r="AH14" s="360"/>
      <c r="AI14" s="360"/>
      <c r="AJ14" s="49" t="str">
        <f>作業シート!U8</f>
        <v>日</v>
      </c>
      <c r="AK14" s="78"/>
      <c r="AL14" s="85"/>
      <c r="AM14" s="14"/>
      <c r="AO14" s="14"/>
      <c r="AP14" s="127"/>
      <c r="AQ14" s="127"/>
      <c r="AR14" s="129"/>
      <c r="AS14" s="14"/>
      <c r="AT14" s="14"/>
      <c r="AU14" s="14"/>
      <c r="AV14" s="14"/>
      <c r="AW14" s="14"/>
      <c r="AX14" s="14"/>
      <c r="AY14" s="14"/>
      <c r="AZ14" s="14"/>
      <c r="BA14" s="14"/>
      <c r="BB14" s="14"/>
      <c r="BC14" s="14"/>
      <c r="BD14" s="14"/>
      <c r="BE14" s="14"/>
      <c r="BF14" s="14"/>
      <c r="BG14" s="3"/>
      <c r="BH14" s="3"/>
      <c r="BJ14" s="3"/>
      <c r="BK14" s="3"/>
      <c r="BL14" s="3"/>
      <c r="BM14" s="3"/>
      <c r="BN14" s="3"/>
      <c r="BO14" s="3"/>
      <c r="BP14" s="3"/>
      <c r="BQ14" s="3"/>
      <c r="BR14" s="3"/>
      <c r="BS14" s="3"/>
    </row>
    <row r="15" spans="1:71" ht="21.95" customHeight="1">
      <c r="A15" s="364"/>
      <c r="B15" s="365"/>
      <c r="C15" s="46"/>
      <c r="D15" s="55"/>
      <c r="E15" s="125"/>
      <c r="F15" s="146"/>
      <c r="G15" s="132"/>
      <c r="H15" s="125"/>
      <c r="I15" s="125"/>
      <c r="J15" s="125"/>
      <c r="K15" s="125"/>
      <c r="L15" s="125"/>
      <c r="M15" s="125"/>
      <c r="N15" s="78"/>
      <c r="O15" s="78"/>
      <c r="P15" s="78"/>
      <c r="Q15" s="125"/>
      <c r="R15" s="78"/>
      <c r="S15" s="49"/>
      <c r="T15" s="78"/>
      <c r="U15" s="80"/>
      <c r="V15" s="80"/>
      <c r="W15" s="80"/>
      <c r="X15" s="80"/>
      <c r="Y15" s="80"/>
      <c r="Z15" s="80"/>
      <c r="AA15" s="80" t="str">
        <f>作業シート!Q9</f>
        <v>1人1日当たり単価</v>
      </c>
      <c r="AB15" s="399" t="e">
        <f>作業シート!R9</f>
        <v>#N/A</v>
      </c>
      <c r="AC15" s="399"/>
      <c r="AD15" s="399"/>
      <c r="AE15" s="49" t="str">
        <f>作業シート!S9</f>
        <v>円</v>
      </c>
      <c r="AF15" s="51"/>
      <c r="AG15" s="399" t="e">
        <f>作業シート!T9</f>
        <v>#N/A</v>
      </c>
      <c r="AH15" s="399"/>
      <c r="AI15" s="399"/>
      <c r="AJ15" s="49" t="str">
        <f>作業シート!U9</f>
        <v>円</v>
      </c>
      <c r="AK15" s="78"/>
      <c r="AL15" s="85"/>
      <c r="AM15" s="14"/>
      <c r="AO15" s="14"/>
      <c r="AP15" s="127"/>
      <c r="AQ15" s="127"/>
      <c r="AR15" s="129"/>
      <c r="AS15" s="14"/>
      <c r="AT15" s="14"/>
      <c r="AU15" s="14"/>
      <c r="AV15" s="14"/>
      <c r="AW15" s="14"/>
      <c r="AX15" s="14"/>
      <c r="AY15" s="14"/>
      <c r="AZ15" s="14"/>
      <c r="BA15" s="14"/>
      <c r="BB15" s="14"/>
      <c r="BC15" s="14"/>
      <c r="BD15" s="14"/>
      <c r="BE15" s="14"/>
      <c r="BF15" s="14"/>
      <c r="BG15" s="3"/>
      <c r="BH15" s="3"/>
      <c r="BJ15" s="3"/>
      <c r="BK15" s="3"/>
      <c r="BL15" s="3"/>
      <c r="BM15" s="3"/>
      <c r="BN15" s="3"/>
      <c r="BO15" s="3"/>
      <c r="BP15" s="3"/>
      <c r="BQ15" s="3"/>
      <c r="BR15" s="3"/>
      <c r="BS15" s="3"/>
    </row>
    <row r="16" spans="1:71" ht="21.95" customHeight="1">
      <c r="A16" s="364"/>
      <c r="B16" s="365"/>
      <c r="C16" s="46"/>
      <c r="D16" s="56" t="s">
        <v>40</v>
      </c>
      <c r="E16" s="371"/>
      <c r="F16" s="371"/>
      <c r="G16" s="371"/>
      <c r="H16" s="371"/>
      <c r="I16" s="371"/>
      <c r="J16" s="145"/>
      <c r="K16" s="373"/>
      <c r="L16" s="373"/>
      <c r="M16" s="373"/>
      <c r="N16" s="373"/>
      <c r="O16" s="373"/>
      <c r="P16" s="373"/>
      <c r="Q16" s="373"/>
      <c r="R16" s="311" t="str">
        <f>作業シート!O10</f>
        <v>定員数</v>
      </c>
      <c r="S16" s="311"/>
      <c r="T16" s="311"/>
      <c r="U16" s="374"/>
      <c r="V16" s="374"/>
      <c r="W16" s="80"/>
      <c r="X16" s="80"/>
      <c r="Y16" s="80"/>
      <c r="Z16" s="80"/>
      <c r="AA16" s="80" t="str">
        <f>作業シート!Q10</f>
        <v>年間収入額</v>
      </c>
      <c r="AB16" s="375"/>
      <c r="AC16" s="375"/>
      <c r="AD16" s="375"/>
      <c r="AE16" s="49" t="str">
        <f>作業シート!S10</f>
        <v>千円</v>
      </c>
      <c r="AF16" s="51"/>
      <c r="AG16" s="375"/>
      <c r="AH16" s="375"/>
      <c r="AI16" s="375"/>
      <c r="AJ16" s="49" t="str">
        <f>作業シート!U10</f>
        <v>千円</v>
      </c>
      <c r="AK16" s="78"/>
      <c r="AL16" s="85"/>
      <c r="AM16" s="14"/>
      <c r="AO16" s="180">
        <f>AG16-AB16</f>
        <v>0</v>
      </c>
      <c r="AP16" s="127"/>
      <c r="AQ16" s="127"/>
      <c r="AR16" s="128"/>
      <c r="AS16" s="14"/>
      <c r="AT16" s="14"/>
      <c r="AU16" s="14"/>
      <c r="AV16" s="14"/>
      <c r="AW16" s="14"/>
      <c r="AX16" s="14"/>
      <c r="AY16" s="14"/>
      <c r="AZ16" s="14"/>
      <c r="BA16" s="14"/>
      <c r="BB16" s="14"/>
      <c r="BC16" s="14"/>
      <c r="BD16" s="14"/>
      <c r="BE16" s="14"/>
      <c r="BF16" s="14"/>
      <c r="BG16" s="3"/>
      <c r="BH16" s="3"/>
      <c r="BJ16" s="3"/>
      <c r="BK16" s="3"/>
      <c r="BL16" s="3"/>
      <c r="BM16" s="3"/>
      <c r="BN16" s="3"/>
      <c r="BO16" s="3"/>
      <c r="BP16" s="3"/>
      <c r="BQ16" s="3"/>
      <c r="BR16" s="3"/>
      <c r="BS16" s="3"/>
    </row>
    <row r="17" spans="1:76" ht="21.95" customHeight="1">
      <c r="A17" s="364"/>
      <c r="B17" s="365"/>
      <c r="C17" s="46"/>
      <c r="D17" s="56"/>
      <c r="E17" s="132"/>
      <c r="F17" s="146"/>
      <c r="G17" s="132"/>
      <c r="H17" s="144"/>
      <c r="I17" s="144"/>
      <c r="J17" s="144"/>
      <c r="K17" s="144"/>
      <c r="L17" s="144"/>
      <c r="M17" s="144"/>
      <c r="N17" s="63"/>
      <c r="O17" s="63"/>
      <c r="P17" s="63"/>
      <c r="Q17" s="144"/>
      <c r="R17" s="63"/>
      <c r="S17" s="49"/>
      <c r="T17" s="78"/>
      <c r="U17" s="21"/>
      <c r="V17" s="21"/>
      <c r="W17" s="21"/>
      <c r="X17" s="21"/>
      <c r="Y17" s="21"/>
      <c r="Z17" s="80"/>
      <c r="AA17" s="80" t="str">
        <f>作業シート!Q11</f>
        <v>稼働率</v>
      </c>
      <c r="AB17" s="372"/>
      <c r="AC17" s="372"/>
      <c r="AD17" s="372"/>
      <c r="AE17" s="49" t="str">
        <f>作業シート!S11</f>
        <v>％</v>
      </c>
      <c r="AF17" s="51"/>
      <c r="AG17" s="372"/>
      <c r="AH17" s="372"/>
      <c r="AI17" s="372"/>
      <c r="AJ17" s="49" t="str">
        <f>作業シート!U11</f>
        <v>％</v>
      </c>
      <c r="AK17" s="78"/>
      <c r="AL17" s="85"/>
      <c r="AM17" s="14"/>
      <c r="AO17" s="180"/>
      <c r="AP17" s="129"/>
      <c r="AQ17" s="129"/>
      <c r="AR17" s="129"/>
      <c r="AS17" s="14"/>
      <c r="AT17" s="14"/>
      <c r="AU17" s="14"/>
      <c r="AV17" s="14"/>
      <c r="AW17" s="14"/>
      <c r="AX17" s="14"/>
      <c r="AY17" s="14"/>
      <c r="AZ17" s="14"/>
      <c r="BA17" s="14"/>
      <c r="BB17" s="14"/>
      <c r="BC17" s="14"/>
      <c r="BD17" s="14"/>
      <c r="BE17" s="14"/>
      <c r="BF17" s="14"/>
      <c r="BG17" s="3"/>
      <c r="BH17" s="3"/>
      <c r="BJ17" s="3"/>
      <c r="BK17" s="3"/>
      <c r="BL17" s="3"/>
      <c r="BM17" s="3"/>
      <c r="BN17" s="3"/>
      <c r="BO17" s="3"/>
      <c r="BP17" s="3"/>
      <c r="BQ17" s="3"/>
      <c r="BR17" s="3"/>
      <c r="BS17" s="3"/>
    </row>
    <row r="18" spans="1:76" ht="21.95" customHeight="1">
      <c r="A18" s="364"/>
      <c r="B18" s="365"/>
      <c r="C18" s="46"/>
      <c r="D18" s="56"/>
      <c r="E18" s="132"/>
      <c r="F18" s="146"/>
      <c r="G18" s="132"/>
      <c r="H18" s="144"/>
      <c r="I18" s="144"/>
      <c r="J18" s="144"/>
      <c r="K18" s="144"/>
      <c r="L18" s="144"/>
      <c r="M18" s="144"/>
      <c r="N18" s="63"/>
      <c r="O18" s="63"/>
      <c r="P18" s="63"/>
      <c r="Q18" s="144"/>
      <c r="R18" s="63"/>
      <c r="S18" s="49"/>
      <c r="T18" s="78"/>
      <c r="U18" s="80"/>
      <c r="V18" s="80"/>
      <c r="W18" s="80"/>
      <c r="X18" s="80"/>
      <c r="Y18" s="80"/>
      <c r="Z18" s="80"/>
      <c r="AA18" s="80" t="str">
        <f>作業シート!Q12</f>
        <v>年間営業日数</v>
      </c>
      <c r="AB18" s="360"/>
      <c r="AC18" s="360"/>
      <c r="AD18" s="360"/>
      <c r="AE18" s="49" t="str">
        <f>作業シート!S12</f>
        <v>日</v>
      </c>
      <c r="AF18" s="51"/>
      <c r="AG18" s="360"/>
      <c r="AH18" s="360"/>
      <c r="AI18" s="360"/>
      <c r="AJ18" s="49" t="str">
        <f>作業シート!U12</f>
        <v>日</v>
      </c>
      <c r="AK18" s="78"/>
      <c r="AL18" s="85"/>
      <c r="AM18" s="14"/>
      <c r="AO18" s="14"/>
      <c r="AP18" s="129"/>
      <c r="AQ18" s="129"/>
      <c r="AR18" s="129"/>
      <c r="AS18" s="14"/>
      <c r="AT18" s="14"/>
      <c r="AU18" s="14"/>
      <c r="AV18" s="14"/>
      <c r="AW18" s="14"/>
      <c r="AX18" s="14"/>
      <c r="AY18" s="14"/>
      <c r="AZ18" s="14"/>
      <c r="BA18" s="14"/>
      <c r="BB18" s="14"/>
      <c r="BC18" s="14"/>
      <c r="BD18" s="14"/>
      <c r="BE18" s="14"/>
      <c r="BF18" s="14"/>
      <c r="BG18" s="3"/>
      <c r="BH18" s="3"/>
      <c r="BJ18" s="3"/>
      <c r="BK18" s="3"/>
      <c r="BL18" s="3"/>
      <c r="BM18" s="3"/>
      <c r="BN18" s="3"/>
      <c r="BO18" s="3"/>
      <c r="BP18" s="3"/>
      <c r="BQ18" s="3"/>
      <c r="BR18" s="3"/>
      <c r="BS18" s="3"/>
    </row>
    <row r="19" spans="1:76" ht="21.95" customHeight="1">
      <c r="A19" s="364"/>
      <c r="B19" s="365"/>
      <c r="C19" s="46"/>
      <c r="D19" s="56"/>
      <c r="E19" s="132"/>
      <c r="F19" s="146"/>
      <c r="G19" s="132"/>
      <c r="H19" s="144"/>
      <c r="I19" s="144"/>
      <c r="J19" s="144"/>
      <c r="K19" s="144"/>
      <c r="L19" s="144"/>
      <c r="M19" s="144"/>
      <c r="N19" s="63"/>
      <c r="O19" s="63"/>
      <c r="P19" s="63"/>
      <c r="Q19" s="144"/>
      <c r="R19" s="63"/>
      <c r="S19" s="49"/>
      <c r="T19" s="78"/>
      <c r="U19" s="80"/>
      <c r="V19" s="80"/>
      <c r="W19" s="80"/>
      <c r="X19" s="80"/>
      <c r="Y19" s="80"/>
      <c r="Z19" s="80"/>
      <c r="AA19" s="80" t="str">
        <f>作業シート!Q13</f>
        <v>1人1日当たり単価</v>
      </c>
      <c r="AB19" s="399" t="e">
        <f>作業シート!R13</f>
        <v>#N/A</v>
      </c>
      <c r="AC19" s="399"/>
      <c r="AD19" s="399"/>
      <c r="AE19" s="49" t="str">
        <f>作業シート!S13</f>
        <v>円</v>
      </c>
      <c r="AF19" s="51"/>
      <c r="AG19" s="399" t="e">
        <f>作業シート!T13</f>
        <v>#N/A</v>
      </c>
      <c r="AH19" s="399"/>
      <c r="AI19" s="399"/>
      <c r="AJ19" s="49" t="str">
        <f>作業シート!U13</f>
        <v>円</v>
      </c>
      <c r="AK19" s="78"/>
      <c r="AL19" s="85"/>
      <c r="AM19" s="14"/>
      <c r="AO19" s="14"/>
      <c r="AP19" s="129"/>
      <c r="AQ19" s="129"/>
      <c r="AR19" s="129"/>
      <c r="AS19" s="14"/>
      <c r="AT19" s="14"/>
      <c r="AU19" s="14"/>
      <c r="AV19" s="14"/>
      <c r="AW19" s="14"/>
      <c r="AX19" s="14"/>
      <c r="AY19" s="14"/>
      <c r="AZ19" s="14"/>
      <c r="BA19" s="14"/>
      <c r="BB19" s="14"/>
      <c r="BC19" s="14"/>
      <c r="BD19" s="14"/>
      <c r="BE19" s="14"/>
      <c r="BF19" s="14"/>
      <c r="BG19" s="3"/>
      <c r="BH19" s="3"/>
      <c r="BJ19" s="3"/>
      <c r="BK19" s="3"/>
      <c r="BL19" s="3"/>
      <c r="BM19" s="3"/>
      <c r="BN19" s="3"/>
      <c r="BO19" s="3"/>
      <c r="BP19" s="3"/>
      <c r="BQ19" s="3"/>
      <c r="BR19" s="3"/>
      <c r="BS19" s="3"/>
    </row>
    <row r="20" spans="1:76" ht="21.95" customHeight="1">
      <c r="A20" s="364"/>
      <c r="B20" s="365"/>
      <c r="C20" s="46"/>
      <c r="D20" s="56" t="s">
        <v>41</v>
      </c>
      <c r="E20" s="371"/>
      <c r="F20" s="371"/>
      <c r="G20" s="371"/>
      <c r="H20" s="371"/>
      <c r="I20" s="371"/>
      <c r="J20" s="145"/>
      <c r="K20" s="373"/>
      <c r="L20" s="373"/>
      <c r="M20" s="373"/>
      <c r="N20" s="373"/>
      <c r="O20" s="373"/>
      <c r="P20" s="373"/>
      <c r="Q20" s="373"/>
      <c r="R20" s="311" t="str">
        <f>作業シート!O14</f>
        <v>定員数</v>
      </c>
      <c r="S20" s="311"/>
      <c r="T20" s="311"/>
      <c r="U20" s="374"/>
      <c r="V20" s="374"/>
      <c r="W20" s="80"/>
      <c r="X20" s="80"/>
      <c r="Y20" s="80"/>
      <c r="Z20" s="80"/>
      <c r="AA20" s="80" t="str">
        <f>作業シート!Q14</f>
        <v>年間収入額</v>
      </c>
      <c r="AB20" s="375"/>
      <c r="AC20" s="375"/>
      <c r="AD20" s="375"/>
      <c r="AE20" s="49" t="str">
        <f>作業シート!S14</f>
        <v>千円</v>
      </c>
      <c r="AF20" s="51"/>
      <c r="AG20" s="375"/>
      <c r="AH20" s="375"/>
      <c r="AI20" s="375"/>
      <c r="AJ20" s="49" t="str">
        <f>作業シート!U14</f>
        <v>千円</v>
      </c>
      <c r="AK20" s="78"/>
      <c r="AL20" s="85"/>
      <c r="AM20" s="14"/>
      <c r="AO20" s="180">
        <f>AG20-AB20</f>
        <v>0</v>
      </c>
      <c r="AP20" s="127"/>
      <c r="AQ20" s="127"/>
      <c r="AR20" s="128"/>
      <c r="AS20" s="14"/>
      <c r="AT20" s="14"/>
      <c r="AU20" s="14"/>
      <c r="AV20" s="14"/>
      <c r="AW20" s="14"/>
      <c r="AX20" s="14"/>
      <c r="AY20" s="14"/>
      <c r="AZ20" s="14"/>
      <c r="BA20" s="14"/>
      <c r="BB20" s="14"/>
      <c r="BC20" s="14"/>
      <c r="BD20" s="14"/>
      <c r="BE20" s="14"/>
      <c r="BF20" s="14"/>
      <c r="BG20" s="3"/>
      <c r="BH20" s="3"/>
      <c r="BJ20" s="3"/>
      <c r="BK20" s="3"/>
      <c r="BL20" s="3"/>
      <c r="BM20" s="3"/>
      <c r="BN20" s="3"/>
      <c r="BO20" s="3"/>
      <c r="BP20" s="3"/>
      <c r="BQ20" s="3"/>
      <c r="BR20" s="3"/>
      <c r="BS20" s="3"/>
    </row>
    <row r="21" spans="1:76" ht="21.95" customHeight="1">
      <c r="A21" s="364"/>
      <c r="B21" s="365"/>
      <c r="C21" s="46"/>
      <c r="D21" s="56"/>
      <c r="E21" s="132"/>
      <c r="F21" s="146"/>
      <c r="G21" s="132"/>
      <c r="H21" s="147"/>
      <c r="I21" s="147"/>
      <c r="J21" s="147"/>
      <c r="K21" s="147"/>
      <c r="L21" s="147"/>
      <c r="M21" s="147"/>
      <c r="N21" s="78"/>
      <c r="O21" s="78"/>
      <c r="P21" s="78"/>
      <c r="Q21" s="78"/>
      <c r="R21" s="78"/>
      <c r="S21" s="49"/>
      <c r="T21" s="78"/>
      <c r="U21" s="21"/>
      <c r="V21" s="21"/>
      <c r="W21" s="21"/>
      <c r="X21" s="21"/>
      <c r="Y21" s="21"/>
      <c r="Z21" s="80"/>
      <c r="AA21" s="80" t="str">
        <f>作業シート!Q15</f>
        <v>稼働率</v>
      </c>
      <c r="AB21" s="372"/>
      <c r="AC21" s="372"/>
      <c r="AD21" s="372"/>
      <c r="AE21" s="49" t="str">
        <f>作業シート!S15</f>
        <v>％</v>
      </c>
      <c r="AF21" s="51"/>
      <c r="AG21" s="360"/>
      <c r="AH21" s="360"/>
      <c r="AI21" s="360"/>
      <c r="AJ21" s="49" t="str">
        <f>作業シート!U15</f>
        <v>％</v>
      </c>
      <c r="AK21" s="78"/>
      <c r="AL21" s="85"/>
      <c r="AM21" s="14"/>
      <c r="AO21" s="180"/>
      <c r="AP21" s="129"/>
      <c r="AQ21" s="129"/>
      <c r="AR21" s="129"/>
      <c r="AS21" s="14"/>
      <c r="AT21" s="14"/>
      <c r="AU21" s="14"/>
      <c r="AV21" s="14"/>
      <c r="AW21" s="14"/>
      <c r="AX21" s="14"/>
      <c r="AY21" s="14"/>
      <c r="AZ21" s="14"/>
      <c r="BA21" s="14"/>
      <c r="BB21" s="14"/>
      <c r="BC21" s="14"/>
      <c r="BD21" s="14"/>
      <c r="BE21" s="14"/>
      <c r="BF21" s="14"/>
      <c r="BG21" s="3"/>
      <c r="BH21" s="3"/>
      <c r="BJ21" s="3"/>
      <c r="BK21" s="3"/>
      <c r="BL21" s="3"/>
      <c r="BM21" s="3"/>
      <c r="BN21" s="3"/>
      <c r="BO21" s="3"/>
      <c r="BP21" s="3"/>
      <c r="BQ21" s="3"/>
      <c r="BR21" s="3"/>
      <c r="BS21" s="3"/>
    </row>
    <row r="22" spans="1:76" ht="21.95" customHeight="1">
      <c r="A22" s="364"/>
      <c r="B22" s="365"/>
      <c r="C22" s="46"/>
      <c r="D22" s="56"/>
      <c r="E22" s="132"/>
      <c r="F22" s="146"/>
      <c r="G22" s="132"/>
      <c r="H22" s="147"/>
      <c r="I22" s="147"/>
      <c r="J22" s="147"/>
      <c r="K22" s="147"/>
      <c r="L22" s="147"/>
      <c r="M22" s="147"/>
      <c r="N22" s="78"/>
      <c r="O22" s="78"/>
      <c r="P22" s="78"/>
      <c r="Q22" s="78"/>
      <c r="R22" s="78"/>
      <c r="S22" s="49"/>
      <c r="T22" s="78"/>
      <c r="U22" s="80"/>
      <c r="V22" s="80"/>
      <c r="W22" s="80"/>
      <c r="X22" s="80"/>
      <c r="Y22" s="80"/>
      <c r="Z22" s="80"/>
      <c r="AA22" s="80" t="str">
        <f>作業シート!Q16</f>
        <v>年間営業日数</v>
      </c>
      <c r="AB22" s="360"/>
      <c r="AC22" s="360"/>
      <c r="AD22" s="360"/>
      <c r="AE22" s="49" t="str">
        <f>作業シート!S16</f>
        <v>日</v>
      </c>
      <c r="AF22" s="51"/>
      <c r="AG22" s="360"/>
      <c r="AH22" s="360"/>
      <c r="AI22" s="360"/>
      <c r="AJ22" s="49" t="str">
        <f>作業シート!U16</f>
        <v>日</v>
      </c>
      <c r="AK22" s="78"/>
      <c r="AL22" s="85"/>
      <c r="AM22" s="14"/>
      <c r="AO22" s="14"/>
      <c r="AP22" s="129"/>
      <c r="AQ22" s="129"/>
      <c r="AR22" s="129"/>
      <c r="AS22" s="14"/>
      <c r="AT22" s="14"/>
      <c r="AU22" s="14"/>
      <c r="AV22" s="14"/>
      <c r="AW22" s="14"/>
      <c r="AX22" s="14"/>
      <c r="AY22" s="14"/>
      <c r="AZ22" s="14"/>
      <c r="BA22" s="14"/>
      <c r="BB22" s="14"/>
      <c r="BC22" s="14"/>
      <c r="BD22" s="14"/>
      <c r="BE22" s="14"/>
      <c r="BF22" s="14"/>
      <c r="BG22" s="3"/>
      <c r="BH22" s="3"/>
      <c r="BJ22" s="3"/>
      <c r="BK22" s="3"/>
      <c r="BL22" s="3"/>
      <c r="BM22" s="3"/>
      <c r="BN22" s="3"/>
      <c r="BO22" s="3"/>
      <c r="BP22" s="3"/>
      <c r="BQ22" s="3"/>
      <c r="BR22" s="3"/>
      <c r="BS22" s="3"/>
    </row>
    <row r="23" spans="1:76" ht="21.95" customHeight="1">
      <c r="A23" s="364"/>
      <c r="B23" s="365"/>
      <c r="C23" s="46"/>
      <c r="D23" s="56"/>
      <c r="E23" s="132"/>
      <c r="F23" s="146"/>
      <c r="G23" s="132"/>
      <c r="H23" s="147"/>
      <c r="I23" s="147"/>
      <c r="J23" s="147"/>
      <c r="K23" s="147"/>
      <c r="L23" s="147"/>
      <c r="M23" s="147"/>
      <c r="N23" s="78"/>
      <c r="O23" s="78"/>
      <c r="P23" s="78"/>
      <c r="Q23" s="78"/>
      <c r="R23" s="78"/>
      <c r="S23" s="49"/>
      <c r="T23" s="78"/>
      <c r="U23" s="80"/>
      <c r="V23" s="80"/>
      <c r="W23" s="80"/>
      <c r="X23" s="80"/>
      <c r="Y23" s="80"/>
      <c r="Z23" s="80"/>
      <c r="AA23" s="80" t="str">
        <f>作業シート!Q17</f>
        <v>1人1日当たり単価</v>
      </c>
      <c r="AB23" s="399" t="e">
        <f>作業シート!R17</f>
        <v>#N/A</v>
      </c>
      <c r="AC23" s="399"/>
      <c r="AD23" s="399"/>
      <c r="AE23" s="49" t="str">
        <f>作業シート!S17</f>
        <v>円</v>
      </c>
      <c r="AF23" s="51"/>
      <c r="AG23" s="399" t="e">
        <f>作業シート!T17</f>
        <v>#N/A</v>
      </c>
      <c r="AH23" s="399"/>
      <c r="AI23" s="399"/>
      <c r="AJ23" s="49" t="str">
        <f>作業シート!U17</f>
        <v>円</v>
      </c>
      <c r="AK23" s="78"/>
      <c r="AL23" s="85"/>
      <c r="AM23" s="14"/>
      <c r="AO23" s="14"/>
      <c r="AP23" s="129"/>
      <c r="AQ23" s="129"/>
      <c r="AR23" s="129"/>
      <c r="AS23" s="14"/>
      <c r="AT23" s="14"/>
      <c r="AU23" s="14"/>
      <c r="AV23" s="14"/>
      <c r="AW23" s="14"/>
      <c r="AX23" s="14"/>
      <c r="AY23" s="14"/>
      <c r="AZ23" s="14"/>
      <c r="BA23" s="14"/>
      <c r="BB23" s="14"/>
      <c r="BC23" s="14"/>
      <c r="BD23" s="14"/>
      <c r="BE23" s="14"/>
      <c r="BF23" s="14"/>
      <c r="BG23" s="3"/>
      <c r="BH23" s="3"/>
      <c r="BJ23" s="3"/>
      <c r="BK23" s="3"/>
      <c r="BL23" s="3"/>
      <c r="BM23" s="3"/>
      <c r="BN23" s="3"/>
      <c r="BO23" s="3"/>
      <c r="BP23" s="3"/>
      <c r="BQ23" s="3"/>
      <c r="BR23" s="3"/>
      <c r="BS23" s="3"/>
    </row>
    <row r="24" spans="1:76" ht="21.95" customHeight="1">
      <c r="A24" s="364"/>
      <c r="B24" s="365"/>
      <c r="C24" s="46"/>
      <c r="D24" s="56" t="s">
        <v>42</v>
      </c>
      <c r="E24" s="371"/>
      <c r="F24" s="371"/>
      <c r="G24" s="371"/>
      <c r="H24" s="371"/>
      <c r="I24" s="371"/>
      <c r="J24" s="145"/>
      <c r="K24" s="373"/>
      <c r="L24" s="373"/>
      <c r="M24" s="373"/>
      <c r="N24" s="373"/>
      <c r="O24" s="373"/>
      <c r="P24" s="373"/>
      <c r="Q24" s="373"/>
      <c r="R24" s="311" t="str">
        <f>作業シート!O18</f>
        <v>定員数</v>
      </c>
      <c r="S24" s="311"/>
      <c r="T24" s="311"/>
      <c r="U24" s="374"/>
      <c r="V24" s="374"/>
      <c r="W24" s="80"/>
      <c r="X24" s="80"/>
      <c r="Y24" s="80"/>
      <c r="Z24" s="80"/>
      <c r="AA24" s="80" t="str">
        <f>作業シート!Q18</f>
        <v>年間収入額</v>
      </c>
      <c r="AB24" s="375"/>
      <c r="AC24" s="375"/>
      <c r="AD24" s="375"/>
      <c r="AE24" s="49" t="str">
        <f>作業シート!S18</f>
        <v>千円</v>
      </c>
      <c r="AF24" s="51"/>
      <c r="AG24" s="375"/>
      <c r="AH24" s="375"/>
      <c r="AI24" s="375"/>
      <c r="AJ24" s="49" t="str">
        <f>作業シート!U18</f>
        <v>千円</v>
      </c>
      <c r="AK24" s="78"/>
      <c r="AL24" s="85"/>
      <c r="AM24" s="14"/>
      <c r="AO24" s="180">
        <f>AG24-AB24</f>
        <v>0</v>
      </c>
      <c r="AP24" s="127"/>
      <c r="AQ24" s="127"/>
      <c r="AR24" s="128"/>
      <c r="AS24" s="14"/>
      <c r="AT24" s="14"/>
      <c r="AU24" s="14"/>
      <c r="AV24" s="14"/>
      <c r="AW24" s="14"/>
      <c r="AX24" s="14"/>
      <c r="AY24" s="14"/>
      <c r="AZ24" s="14"/>
      <c r="BA24" s="14"/>
      <c r="BB24" s="14"/>
      <c r="BC24" s="14"/>
      <c r="BD24" s="14"/>
      <c r="BE24" s="14"/>
      <c r="BF24" s="14"/>
      <c r="BG24" s="3"/>
      <c r="BH24" s="3"/>
      <c r="BJ24" s="3"/>
      <c r="BK24" s="3"/>
      <c r="BL24" s="3"/>
      <c r="BM24" s="3"/>
      <c r="BN24" s="3"/>
      <c r="BO24" s="3"/>
      <c r="BP24" s="3"/>
      <c r="BQ24" s="3"/>
      <c r="BR24" s="3"/>
      <c r="BS24" s="3"/>
    </row>
    <row r="25" spans="1:76" ht="21.95" customHeight="1">
      <c r="A25" s="364"/>
      <c r="B25" s="365"/>
      <c r="C25" s="46"/>
      <c r="D25" s="56"/>
      <c r="E25" s="132"/>
      <c r="F25" s="146"/>
      <c r="G25" s="132"/>
      <c r="H25" s="147"/>
      <c r="I25" s="147"/>
      <c r="J25" s="147"/>
      <c r="K25" s="147"/>
      <c r="L25" s="147"/>
      <c r="M25" s="147"/>
      <c r="N25" s="78"/>
      <c r="O25" s="78"/>
      <c r="P25" s="78"/>
      <c r="Q25" s="78"/>
      <c r="R25" s="78"/>
      <c r="S25" s="49"/>
      <c r="T25" s="78"/>
      <c r="U25" s="21"/>
      <c r="V25" s="21"/>
      <c r="W25" s="21"/>
      <c r="X25" s="21"/>
      <c r="Y25" s="21"/>
      <c r="Z25" s="80"/>
      <c r="AA25" s="80" t="str">
        <f>作業シート!Q19</f>
        <v>稼働率</v>
      </c>
      <c r="AB25" s="372"/>
      <c r="AC25" s="372"/>
      <c r="AD25" s="372"/>
      <c r="AE25" s="49" t="str">
        <f>作業シート!S19</f>
        <v>％</v>
      </c>
      <c r="AF25" s="51"/>
      <c r="AG25" s="372"/>
      <c r="AH25" s="372"/>
      <c r="AI25" s="372"/>
      <c r="AJ25" s="49" t="str">
        <f>作業シート!U19</f>
        <v>％</v>
      </c>
      <c r="AK25" s="78"/>
      <c r="AL25" s="85"/>
      <c r="AM25" s="14"/>
      <c r="AO25" s="180"/>
      <c r="AP25" s="129"/>
      <c r="AQ25" s="129"/>
      <c r="AR25" s="129"/>
      <c r="AS25" s="14"/>
      <c r="AT25" s="14"/>
      <c r="AU25" s="14"/>
      <c r="AV25" s="14"/>
      <c r="AW25" s="14"/>
      <c r="AX25" s="14"/>
      <c r="AY25" s="14"/>
      <c r="AZ25" s="14"/>
      <c r="BA25" s="14"/>
      <c r="BB25" s="14"/>
      <c r="BC25" s="14"/>
      <c r="BD25" s="14"/>
      <c r="BE25" s="14"/>
      <c r="BF25" s="14"/>
      <c r="BG25" s="3"/>
      <c r="BH25" s="3"/>
      <c r="BJ25" s="3"/>
      <c r="BK25" s="3"/>
      <c r="BL25" s="3"/>
      <c r="BM25" s="3"/>
      <c r="BN25" s="3"/>
      <c r="BO25" s="3"/>
      <c r="BP25" s="3"/>
      <c r="BQ25" s="3"/>
      <c r="BR25" s="3"/>
      <c r="BS25" s="3"/>
    </row>
    <row r="26" spans="1:76" ht="21.95" customHeight="1">
      <c r="A26" s="364"/>
      <c r="B26" s="365"/>
      <c r="C26" s="46"/>
      <c r="D26" s="56"/>
      <c r="E26" s="132"/>
      <c r="F26" s="146"/>
      <c r="G26" s="132"/>
      <c r="H26" s="147"/>
      <c r="I26" s="147"/>
      <c r="J26" s="147"/>
      <c r="K26" s="147"/>
      <c r="L26" s="147"/>
      <c r="M26" s="147"/>
      <c r="N26" s="78"/>
      <c r="O26" s="78"/>
      <c r="P26" s="78"/>
      <c r="Q26" s="78"/>
      <c r="R26" s="78"/>
      <c r="S26" s="49"/>
      <c r="T26" s="78"/>
      <c r="U26" s="80"/>
      <c r="V26" s="80"/>
      <c r="W26" s="80"/>
      <c r="X26" s="80"/>
      <c r="Y26" s="80"/>
      <c r="Z26" s="80"/>
      <c r="AA26" s="80" t="str">
        <f>作業シート!Q20</f>
        <v>年間営業日数</v>
      </c>
      <c r="AB26" s="360"/>
      <c r="AC26" s="360"/>
      <c r="AD26" s="360"/>
      <c r="AE26" s="49" t="str">
        <f>作業シート!S20</f>
        <v>日</v>
      </c>
      <c r="AF26" s="51"/>
      <c r="AG26" s="360"/>
      <c r="AH26" s="360"/>
      <c r="AI26" s="360"/>
      <c r="AJ26" s="49" t="str">
        <f>作業シート!U20</f>
        <v>日</v>
      </c>
      <c r="AK26" s="78"/>
      <c r="AL26" s="85"/>
      <c r="AM26" s="14"/>
      <c r="AO26" s="14"/>
      <c r="AP26" s="129"/>
      <c r="AQ26" s="129"/>
      <c r="AR26" s="129"/>
      <c r="AS26" s="14"/>
      <c r="AT26" s="14"/>
      <c r="AU26" s="14"/>
      <c r="AV26" s="14"/>
      <c r="AW26" s="14"/>
      <c r="AX26" s="14"/>
      <c r="AY26" s="14"/>
      <c r="AZ26" s="14"/>
      <c r="BA26" s="14"/>
      <c r="BB26" s="14"/>
      <c r="BC26" s="14"/>
      <c r="BD26" s="14"/>
      <c r="BE26" s="14"/>
      <c r="BF26" s="14"/>
      <c r="BG26" s="3"/>
      <c r="BH26" s="3"/>
      <c r="BJ26" s="3"/>
      <c r="BK26" s="3"/>
      <c r="BL26" s="3"/>
      <c r="BM26" s="3"/>
      <c r="BN26" s="3"/>
      <c r="BO26" s="3"/>
      <c r="BP26" s="3"/>
      <c r="BQ26" s="3"/>
      <c r="BR26" s="3"/>
      <c r="BS26" s="3"/>
    </row>
    <row r="27" spans="1:76" ht="21.95" customHeight="1">
      <c r="A27" s="364"/>
      <c r="B27" s="365"/>
      <c r="C27" s="46"/>
      <c r="D27" s="56"/>
      <c r="E27" s="132"/>
      <c r="F27" s="146"/>
      <c r="G27" s="132"/>
      <c r="H27" s="147"/>
      <c r="I27" s="147"/>
      <c r="J27" s="147"/>
      <c r="K27" s="147"/>
      <c r="L27" s="147"/>
      <c r="M27" s="147"/>
      <c r="N27" s="78"/>
      <c r="O27" s="78"/>
      <c r="P27" s="78"/>
      <c r="Q27" s="78"/>
      <c r="R27" s="78"/>
      <c r="S27" s="49"/>
      <c r="T27" s="78"/>
      <c r="U27" s="80"/>
      <c r="V27" s="80"/>
      <c r="W27" s="80"/>
      <c r="X27" s="80"/>
      <c r="Y27" s="80"/>
      <c r="Z27" s="80"/>
      <c r="AA27" s="80" t="str">
        <f>作業シート!Q21</f>
        <v>1人1日当たり単価</v>
      </c>
      <c r="AB27" s="399" t="e">
        <f>作業シート!R21</f>
        <v>#N/A</v>
      </c>
      <c r="AC27" s="399"/>
      <c r="AD27" s="399"/>
      <c r="AE27" s="49" t="str">
        <f>作業シート!S21</f>
        <v>円</v>
      </c>
      <c r="AF27" s="51"/>
      <c r="AG27" s="399" t="e">
        <f>作業シート!T21</f>
        <v>#N/A</v>
      </c>
      <c r="AH27" s="399"/>
      <c r="AI27" s="399"/>
      <c r="AJ27" s="49" t="str">
        <f>作業シート!U21</f>
        <v>円</v>
      </c>
      <c r="AK27" s="78"/>
      <c r="AL27" s="85"/>
      <c r="AM27" s="14"/>
      <c r="AO27" s="14"/>
      <c r="AP27" s="129"/>
      <c r="AQ27" s="129"/>
      <c r="AR27" s="129"/>
      <c r="AS27" s="14"/>
      <c r="AT27" s="14"/>
      <c r="AU27" s="14"/>
      <c r="AV27" s="14"/>
      <c r="AW27" s="14"/>
      <c r="AX27" s="14"/>
      <c r="AY27" s="14"/>
      <c r="AZ27" s="14"/>
      <c r="BA27" s="14"/>
      <c r="BB27" s="14"/>
      <c r="BC27" s="14"/>
      <c r="BD27" s="14"/>
      <c r="BE27" s="14"/>
      <c r="BF27" s="14"/>
      <c r="BG27" s="3"/>
      <c r="BH27" s="3"/>
      <c r="BJ27" s="3"/>
      <c r="BK27" s="3"/>
      <c r="BL27" s="3"/>
      <c r="BM27" s="3"/>
      <c r="BN27" s="3"/>
      <c r="BO27" s="3"/>
      <c r="BP27" s="3"/>
      <c r="BQ27" s="3"/>
      <c r="BR27" s="3"/>
      <c r="BS27" s="3"/>
    </row>
    <row r="28" spans="1:76" ht="21.95" customHeight="1">
      <c r="A28" s="364"/>
      <c r="B28" s="365"/>
      <c r="C28" s="46"/>
      <c r="D28" s="56" t="s">
        <v>44</v>
      </c>
      <c r="E28" s="411" t="s">
        <v>349</v>
      </c>
      <c r="F28" s="411"/>
      <c r="G28" s="411"/>
      <c r="H28" s="411"/>
      <c r="I28" s="411"/>
      <c r="J28" s="186"/>
      <c r="K28" s="412"/>
      <c r="L28" s="412"/>
      <c r="M28" s="412"/>
      <c r="N28" s="412"/>
      <c r="O28" s="412"/>
      <c r="P28" s="412"/>
      <c r="Q28" s="412"/>
      <c r="R28" s="412"/>
      <c r="S28" s="412"/>
      <c r="T28" s="412"/>
      <c r="U28" s="412"/>
      <c r="V28" s="412"/>
      <c r="X28" s="21"/>
      <c r="Y28" s="21"/>
      <c r="Z28" s="21"/>
      <c r="AA28" s="185" t="s">
        <v>45</v>
      </c>
      <c r="AB28" s="360"/>
      <c r="AC28" s="360"/>
      <c r="AD28" s="360"/>
      <c r="AE28" s="49" t="s">
        <v>370</v>
      </c>
      <c r="AF28" s="51"/>
      <c r="AG28" s="403"/>
      <c r="AH28" s="404"/>
      <c r="AI28" s="404"/>
      <c r="AJ28" s="49" t="s">
        <v>370</v>
      </c>
      <c r="AK28" s="184"/>
      <c r="AL28" s="85"/>
      <c r="AM28" s="14"/>
      <c r="AN28" s="14"/>
      <c r="AO28" s="180">
        <f>AG28-AB28</f>
        <v>0</v>
      </c>
      <c r="AP28" s="128"/>
      <c r="AQ28" s="128"/>
      <c r="AR28" s="128"/>
      <c r="AS28" s="14"/>
      <c r="AT28" s="14"/>
      <c r="AU28" s="124"/>
      <c r="AV28" s="14"/>
      <c r="AW28" s="14"/>
      <c r="AX28" s="14"/>
      <c r="AY28" s="14"/>
      <c r="AZ28" s="14"/>
      <c r="BA28" s="14"/>
      <c r="BB28" s="14"/>
      <c r="BC28" s="14"/>
      <c r="BD28" s="14"/>
      <c r="BE28" s="14"/>
      <c r="BF28" s="14"/>
      <c r="BG28" s="14"/>
      <c r="BH28" s="14"/>
      <c r="BI28" s="14"/>
      <c r="BJ28" s="14"/>
      <c r="BK28" s="14"/>
      <c r="BL28" s="3"/>
      <c r="BM28" s="3"/>
      <c r="BO28" s="3"/>
      <c r="BP28" s="3"/>
      <c r="BQ28" s="3"/>
      <c r="BR28" s="3"/>
      <c r="BS28" s="3"/>
      <c r="BT28" s="3"/>
      <c r="BU28" s="3"/>
      <c r="BV28" s="3"/>
      <c r="BW28" s="3"/>
      <c r="BX28" s="3"/>
    </row>
    <row r="29" spans="1:76" ht="9.9499999999999993" customHeight="1">
      <c r="A29" s="364"/>
      <c r="B29" s="365"/>
      <c r="C29" s="46"/>
      <c r="D29" s="56"/>
      <c r="E29" s="49"/>
      <c r="F29" s="50"/>
      <c r="G29" s="49"/>
      <c r="H29" s="49"/>
      <c r="I29" s="64"/>
      <c r="J29" s="64"/>
      <c r="K29" s="64"/>
      <c r="L29" s="64"/>
      <c r="M29" s="64"/>
      <c r="N29" s="78"/>
      <c r="O29" s="78"/>
      <c r="P29" s="78"/>
      <c r="Q29" s="78"/>
      <c r="R29" s="78"/>
      <c r="S29" s="49"/>
      <c r="T29" s="78"/>
      <c r="U29" s="80"/>
      <c r="V29" s="80"/>
      <c r="W29" s="80"/>
      <c r="X29" s="80"/>
      <c r="Y29" s="80"/>
      <c r="Z29" s="80"/>
      <c r="AA29" s="80"/>
      <c r="AB29" s="52"/>
      <c r="AC29" s="52"/>
      <c r="AD29" s="52"/>
      <c r="AE29" s="49"/>
      <c r="AF29" s="51"/>
      <c r="AG29" s="52"/>
      <c r="AH29" s="80"/>
      <c r="AI29" s="80"/>
      <c r="AJ29" s="49"/>
      <c r="AK29" s="78"/>
      <c r="AL29" s="85"/>
      <c r="AM29" s="14"/>
      <c r="AO29" s="14"/>
      <c r="AP29" s="129"/>
      <c r="AQ29" s="129"/>
      <c r="AR29" s="129"/>
      <c r="AS29" s="14"/>
      <c r="AT29" s="14"/>
      <c r="AU29" s="14"/>
      <c r="AV29" s="14"/>
      <c r="AW29" s="14"/>
      <c r="AX29" s="14"/>
      <c r="AY29" s="14"/>
      <c r="AZ29" s="14"/>
      <c r="BA29" s="14"/>
      <c r="BB29" s="14"/>
      <c r="BC29" s="14"/>
      <c r="BD29" s="14"/>
      <c r="BE29" s="14"/>
      <c r="BF29" s="14"/>
      <c r="BG29" s="3"/>
      <c r="BH29" s="3"/>
      <c r="BJ29" s="3"/>
      <c r="BK29" s="3"/>
      <c r="BL29" s="3"/>
      <c r="BM29" s="3"/>
      <c r="BN29" s="3"/>
      <c r="BO29" s="3"/>
      <c r="BP29" s="3"/>
      <c r="BQ29" s="3"/>
      <c r="BR29" s="3"/>
      <c r="BS29" s="3"/>
    </row>
    <row r="30" spans="1:76" ht="21.95" customHeight="1">
      <c r="A30" s="364"/>
      <c r="B30" s="365"/>
      <c r="C30" s="46"/>
      <c r="D30" s="56"/>
      <c r="E30" s="119" t="s">
        <v>17</v>
      </c>
      <c r="F30" s="49" t="s">
        <v>28</v>
      </c>
      <c r="G30" s="78"/>
      <c r="H30" s="78"/>
      <c r="I30" s="78"/>
      <c r="J30" s="78"/>
      <c r="K30" s="78"/>
      <c r="L30" s="78"/>
      <c r="M30" s="78"/>
      <c r="N30" s="78"/>
      <c r="O30" s="78"/>
      <c r="P30" s="78"/>
      <c r="Q30" s="181"/>
      <c r="R30" s="181"/>
      <c r="S30" s="181"/>
      <c r="T30" s="181"/>
      <c r="U30" s="181"/>
      <c r="V30" s="181"/>
      <c r="W30" s="181"/>
      <c r="X30" s="181"/>
      <c r="Y30" s="49"/>
      <c r="Z30" s="80"/>
      <c r="AA30" s="402"/>
      <c r="AB30" s="402"/>
      <c r="AC30" s="402"/>
      <c r="AD30" s="402"/>
      <c r="AE30" s="70" t="s">
        <v>24</v>
      </c>
      <c r="AF30" s="70"/>
      <c r="AG30" s="401">
        <v>0</v>
      </c>
      <c r="AH30" s="401"/>
      <c r="AI30" s="401"/>
      <c r="AJ30" s="78" t="s">
        <v>24</v>
      </c>
      <c r="AK30" s="78"/>
      <c r="AL30" s="85"/>
      <c r="AM30" s="14"/>
      <c r="AO30" s="180">
        <f>AA30</f>
        <v>0</v>
      </c>
      <c r="AP30" s="128"/>
      <c r="AQ30" s="128"/>
      <c r="AR30" s="128"/>
      <c r="AS30" s="14"/>
      <c r="AT30" s="14"/>
      <c r="AU30" s="14"/>
      <c r="AV30" s="14"/>
      <c r="AW30" s="14"/>
      <c r="AX30" s="14"/>
      <c r="AY30" s="14"/>
      <c r="AZ30" s="14"/>
      <c r="BA30" s="14"/>
      <c r="BB30" s="14"/>
      <c r="BC30" s="14"/>
      <c r="BD30" s="14"/>
      <c r="BE30" s="14"/>
      <c r="BF30" s="14"/>
      <c r="BG30" s="3"/>
      <c r="BH30" s="3"/>
      <c r="BJ30" s="3"/>
      <c r="BK30" s="3"/>
      <c r="BL30" s="3"/>
      <c r="BM30" s="3"/>
      <c r="BN30" s="3"/>
      <c r="BO30" s="3"/>
      <c r="BP30" s="3"/>
      <c r="BQ30" s="3"/>
      <c r="BR30" s="3"/>
      <c r="BS30" s="3"/>
    </row>
    <row r="31" spans="1:76" ht="9.9499999999999993" customHeight="1">
      <c r="A31" s="364"/>
      <c r="B31" s="365"/>
      <c r="C31" s="46"/>
      <c r="D31" s="55"/>
      <c r="E31" s="78"/>
      <c r="F31" s="50"/>
      <c r="G31" s="49"/>
      <c r="H31" s="78"/>
      <c r="I31" s="78"/>
      <c r="J31" s="78"/>
      <c r="K31" s="78"/>
      <c r="L31" s="78"/>
      <c r="M31" s="78"/>
      <c r="N31" s="78"/>
      <c r="O31" s="78"/>
      <c r="P31" s="78"/>
      <c r="Q31" s="78"/>
      <c r="R31" s="78"/>
      <c r="S31" s="49"/>
      <c r="T31" s="78"/>
      <c r="U31" s="80"/>
      <c r="V31" s="80"/>
      <c r="W31" s="80"/>
      <c r="X31" s="80"/>
      <c r="Y31" s="80"/>
      <c r="Z31" s="80"/>
      <c r="AA31" s="52"/>
      <c r="AB31" s="80"/>
      <c r="AC31" s="80"/>
      <c r="AD31" s="49"/>
      <c r="AE31" s="78"/>
      <c r="AF31" s="52"/>
      <c r="AG31" s="80"/>
      <c r="AH31" s="80"/>
      <c r="AI31" s="49"/>
      <c r="AJ31" s="78"/>
      <c r="AK31" s="78"/>
      <c r="AL31" s="85"/>
      <c r="AM31" s="14"/>
      <c r="AO31" s="14"/>
      <c r="AP31" s="129"/>
      <c r="AQ31" s="129"/>
      <c r="AR31" s="129"/>
      <c r="AS31" s="14"/>
      <c r="AT31" s="14"/>
      <c r="AU31" s="14"/>
      <c r="AV31" s="14"/>
      <c r="AW31" s="14"/>
      <c r="AX31" s="14"/>
      <c r="AY31" s="14"/>
      <c r="AZ31" s="14"/>
      <c r="BA31" s="14"/>
      <c r="BB31" s="14"/>
      <c r="BC31" s="14"/>
      <c r="BD31" s="14"/>
      <c r="BE31" s="14"/>
      <c r="BF31" s="14"/>
      <c r="BG31" s="3"/>
      <c r="BH31" s="3"/>
      <c r="BJ31" s="3"/>
      <c r="BK31" s="3"/>
      <c r="BL31" s="3"/>
      <c r="BM31" s="3"/>
      <c r="BN31" s="3"/>
      <c r="BO31" s="3"/>
      <c r="BP31" s="3"/>
      <c r="BQ31" s="3"/>
      <c r="BR31" s="3"/>
      <c r="BS31" s="3"/>
    </row>
    <row r="32" spans="1:76" ht="21.95" customHeight="1">
      <c r="A32" s="364"/>
      <c r="B32" s="365"/>
      <c r="C32" s="46"/>
      <c r="D32" s="119" t="s">
        <v>17</v>
      </c>
      <c r="E32" s="49" t="s">
        <v>47</v>
      </c>
      <c r="F32" s="78"/>
      <c r="G32" s="78"/>
      <c r="H32" s="21"/>
      <c r="I32" s="21"/>
      <c r="J32" s="21"/>
      <c r="K32" s="80" t="s">
        <v>63</v>
      </c>
      <c r="L32" s="21" t="s">
        <v>46</v>
      </c>
      <c r="M32" s="383"/>
      <c r="N32" s="383"/>
      <c r="O32" s="383"/>
      <c r="P32" s="383"/>
      <c r="Q32" s="383"/>
      <c r="R32" s="383"/>
      <c r="S32" s="383"/>
      <c r="T32" s="383"/>
      <c r="U32" s="383"/>
      <c r="V32" s="383"/>
      <c r="W32" s="383"/>
      <c r="X32" s="383"/>
      <c r="Y32" s="383"/>
      <c r="Z32" s="383"/>
      <c r="AA32" s="383"/>
      <c r="AB32" s="21" t="s">
        <v>32</v>
      </c>
      <c r="AC32" s="311" t="s">
        <v>48</v>
      </c>
      <c r="AD32" s="311"/>
      <c r="AE32" s="407"/>
      <c r="AF32" s="407"/>
      <c r="AG32" s="407"/>
      <c r="AH32" s="407"/>
      <c r="AI32" s="407"/>
      <c r="AJ32" s="407"/>
      <c r="AK32" s="78"/>
      <c r="AL32" s="85"/>
      <c r="AM32" s="14"/>
      <c r="AO32" s="14"/>
      <c r="AP32" s="129"/>
      <c r="AQ32" s="129"/>
      <c r="AR32" s="128"/>
      <c r="AS32" s="14"/>
      <c r="AT32" s="14"/>
      <c r="AU32" s="14"/>
      <c r="AV32" s="14"/>
      <c r="AW32" s="14"/>
      <c r="AX32" s="14"/>
      <c r="AY32" s="14"/>
      <c r="AZ32" s="14"/>
      <c r="BA32" s="14"/>
      <c r="BB32" s="14"/>
      <c r="BC32" s="14"/>
      <c r="BD32" s="14"/>
      <c r="BE32" s="14"/>
      <c r="BF32" s="14"/>
      <c r="BG32" s="3"/>
      <c r="BH32" s="3"/>
      <c r="BJ32" s="3"/>
      <c r="BK32" s="3"/>
      <c r="BL32" s="3"/>
      <c r="BM32" s="3"/>
      <c r="BN32" s="3"/>
      <c r="BO32" s="3"/>
      <c r="BP32" s="3"/>
      <c r="BQ32" s="3"/>
      <c r="BR32" s="3"/>
      <c r="BS32" s="3"/>
    </row>
    <row r="33" spans="1:71" ht="21.95" customHeight="1">
      <c r="A33" s="364"/>
      <c r="B33" s="365"/>
      <c r="C33" s="46"/>
      <c r="D33" s="46"/>
      <c r="E33" s="49"/>
      <c r="F33" s="78"/>
      <c r="G33" s="78"/>
      <c r="H33" s="21"/>
      <c r="I33" s="21"/>
      <c r="J33" s="21"/>
      <c r="K33" s="80" t="s">
        <v>63</v>
      </c>
      <c r="L33" s="21" t="s">
        <v>46</v>
      </c>
      <c r="M33" s="383"/>
      <c r="N33" s="383"/>
      <c r="O33" s="383"/>
      <c r="P33" s="383"/>
      <c r="Q33" s="383"/>
      <c r="R33" s="383"/>
      <c r="S33" s="383"/>
      <c r="T33" s="383"/>
      <c r="U33" s="383"/>
      <c r="V33" s="383"/>
      <c r="W33" s="383"/>
      <c r="X33" s="383"/>
      <c r="Y33" s="383"/>
      <c r="Z33" s="383"/>
      <c r="AA33" s="383"/>
      <c r="AB33" s="21" t="s">
        <v>32</v>
      </c>
      <c r="AC33" s="311"/>
      <c r="AD33" s="311"/>
      <c r="AE33" s="407"/>
      <c r="AF33" s="407"/>
      <c r="AG33" s="407"/>
      <c r="AH33" s="407"/>
      <c r="AI33" s="407"/>
      <c r="AJ33" s="407"/>
      <c r="AK33" s="49" t="s">
        <v>24</v>
      </c>
      <c r="AL33" s="85"/>
      <c r="AM33" s="14"/>
      <c r="AO33" s="190">
        <f>AE32</f>
        <v>0</v>
      </c>
      <c r="AS33" s="14"/>
      <c r="AT33" s="14"/>
      <c r="AU33" s="14"/>
      <c r="AV33" s="14"/>
      <c r="AW33" s="14"/>
      <c r="AX33" s="14"/>
      <c r="AY33" s="14"/>
      <c r="AZ33" s="14"/>
      <c r="BA33" s="14"/>
      <c r="BB33" s="14"/>
      <c r="BC33" s="14"/>
      <c r="BD33" s="14"/>
      <c r="BE33" s="14"/>
      <c r="BF33" s="14"/>
      <c r="BG33" s="3"/>
      <c r="BH33" s="3"/>
      <c r="BJ33" s="3"/>
      <c r="BK33" s="3"/>
      <c r="BL33" s="3"/>
      <c r="BM33" s="3"/>
      <c r="BN33" s="3"/>
      <c r="BO33" s="3"/>
      <c r="BP33" s="3"/>
      <c r="BQ33" s="3"/>
      <c r="BR33" s="3"/>
      <c r="BS33" s="3"/>
    </row>
    <row r="34" spans="1:71" ht="9.9499999999999993" customHeight="1" thickBot="1">
      <c r="A34" s="364"/>
      <c r="B34" s="365"/>
      <c r="C34" s="46"/>
      <c r="D34" s="55"/>
      <c r="E34" s="78"/>
      <c r="F34" s="50"/>
      <c r="G34" s="49"/>
      <c r="H34" s="78"/>
      <c r="I34" s="78"/>
      <c r="J34" s="78"/>
      <c r="K34" s="78"/>
      <c r="L34" s="78"/>
      <c r="M34" s="78"/>
      <c r="N34" s="78"/>
      <c r="O34" s="78"/>
      <c r="P34" s="78"/>
      <c r="Q34" s="78"/>
      <c r="R34" s="78"/>
      <c r="S34" s="49"/>
      <c r="T34" s="78"/>
      <c r="U34" s="80"/>
      <c r="V34" s="80"/>
      <c r="W34" s="80"/>
      <c r="X34" s="80"/>
      <c r="Y34" s="80"/>
      <c r="Z34" s="80"/>
      <c r="AA34" s="52"/>
      <c r="AB34" s="80"/>
      <c r="AC34" s="80"/>
      <c r="AD34" s="49"/>
      <c r="AE34" s="78"/>
      <c r="AF34" s="52"/>
      <c r="AG34" s="80"/>
      <c r="AH34" s="80"/>
      <c r="AI34" s="49"/>
      <c r="AJ34" s="78"/>
      <c r="AK34" s="78"/>
      <c r="AL34" s="85"/>
      <c r="AM34" s="14"/>
      <c r="AO34" s="14"/>
      <c r="AS34" s="14"/>
      <c r="AT34" s="14"/>
      <c r="AU34" s="14"/>
      <c r="AV34" s="14"/>
      <c r="AW34" s="14"/>
      <c r="AX34" s="14"/>
      <c r="AY34" s="14"/>
      <c r="AZ34" s="14"/>
      <c r="BA34" s="14"/>
      <c r="BB34" s="14"/>
      <c r="BC34" s="14"/>
      <c r="BD34" s="14"/>
      <c r="BE34" s="14"/>
      <c r="BF34" s="14"/>
      <c r="BG34" s="3"/>
      <c r="BH34" s="3"/>
      <c r="BJ34" s="3"/>
      <c r="BK34" s="3"/>
      <c r="BL34" s="3"/>
      <c r="BM34" s="3"/>
      <c r="BN34" s="3"/>
      <c r="BO34" s="3"/>
      <c r="BP34" s="3"/>
      <c r="BQ34" s="3"/>
      <c r="BR34" s="3"/>
      <c r="BS34" s="3"/>
    </row>
    <row r="35" spans="1:71" ht="21.95" customHeight="1" thickBot="1">
      <c r="A35" s="364"/>
      <c r="B35" s="365"/>
      <c r="C35" s="46"/>
      <c r="D35" s="55"/>
      <c r="E35" s="78"/>
      <c r="F35" s="121"/>
      <c r="G35" s="49"/>
      <c r="H35" s="78"/>
      <c r="I35" s="78"/>
      <c r="J35" s="78"/>
      <c r="K35" s="80"/>
      <c r="L35" s="80"/>
      <c r="M35" s="122" t="s">
        <v>36</v>
      </c>
      <c r="N35" s="393"/>
      <c r="O35" s="394"/>
      <c r="P35" s="394"/>
      <c r="Q35" s="394"/>
      <c r="R35" s="394"/>
      <c r="S35" s="394"/>
      <c r="T35" s="394"/>
      <c r="U35" s="395"/>
      <c r="V35" s="53" t="s">
        <v>24</v>
      </c>
      <c r="W35" s="80"/>
      <c r="X35" s="80"/>
      <c r="Y35" s="80"/>
      <c r="Z35" s="80" t="s">
        <v>23</v>
      </c>
      <c r="AA35" s="408">
        <f>AO35</f>
        <v>0</v>
      </c>
      <c r="AB35" s="409"/>
      <c r="AC35" s="409"/>
      <c r="AD35" s="409"/>
      <c r="AE35" s="409"/>
      <c r="AF35" s="409"/>
      <c r="AG35" s="409"/>
      <c r="AH35" s="410"/>
      <c r="AI35" s="53" t="s">
        <v>24</v>
      </c>
      <c r="AJ35" s="78"/>
      <c r="AK35" s="78"/>
      <c r="AL35" s="85"/>
      <c r="AM35" s="14"/>
      <c r="AO35" s="180">
        <f>SUM(AO8:AO34)</f>
        <v>0</v>
      </c>
      <c r="AS35" s="14"/>
      <c r="AT35" s="14"/>
      <c r="AU35" s="14"/>
      <c r="AV35" s="14"/>
      <c r="AW35" s="14"/>
      <c r="AX35" s="14"/>
      <c r="AY35" s="14"/>
      <c r="AZ35" s="14"/>
      <c r="BA35" s="14"/>
      <c r="BB35" s="14"/>
      <c r="BC35" s="14"/>
      <c r="BD35" s="14"/>
      <c r="BE35" s="14"/>
      <c r="BF35" s="14"/>
      <c r="BG35" s="3"/>
      <c r="BH35" s="3"/>
      <c r="BJ35" s="3"/>
      <c r="BK35" s="3"/>
      <c r="BL35" s="3"/>
      <c r="BM35" s="3"/>
      <c r="BN35" s="3"/>
      <c r="BO35" s="3"/>
      <c r="BP35" s="3"/>
      <c r="BQ35" s="3"/>
      <c r="BR35" s="3"/>
      <c r="BS35" s="3"/>
    </row>
    <row r="36" spans="1:71" ht="21.95" customHeight="1">
      <c r="A36" s="364"/>
      <c r="B36" s="365"/>
      <c r="C36" s="46"/>
      <c r="D36" s="21" t="s">
        <v>49</v>
      </c>
      <c r="E36" s="78"/>
      <c r="F36" s="50"/>
      <c r="G36" s="21"/>
      <c r="H36" s="21"/>
      <c r="I36" s="21"/>
      <c r="J36" s="21"/>
      <c r="K36" s="21"/>
      <c r="L36" s="21"/>
      <c r="M36" s="21"/>
      <c r="N36" s="21"/>
      <c r="O36" s="21"/>
      <c r="P36" s="21"/>
      <c r="Q36" s="21"/>
      <c r="R36" s="21"/>
      <c r="S36" s="21"/>
      <c r="T36" s="21"/>
      <c r="U36" s="21"/>
      <c r="V36" s="21"/>
      <c r="W36" s="21"/>
      <c r="X36" s="21"/>
      <c r="Y36" s="21"/>
      <c r="Z36" s="21"/>
      <c r="AA36" s="21"/>
      <c r="AB36" s="21"/>
      <c r="AC36" s="21"/>
      <c r="AD36" s="21"/>
      <c r="AE36" s="21"/>
      <c r="AF36" s="21"/>
      <c r="AG36" s="21"/>
      <c r="AH36" s="21"/>
      <c r="AI36" s="80"/>
      <c r="AJ36" s="78"/>
      <c r="AK36" s="78"/>
      <c r="AL36" s="85"/>
      <c r="AM36" s="14"/>
      <c r="AO36" s="14"/>
      <c r="AS36" s="14"/>
      <c r="AT36" s="14"/>
      <c r="AU36" s="14"/>
      <c r="AV36" s="14"/>
      <c r="AW36" s="14"/>
      <c r="AX36" s="14"/>
      <c r="AY36" s="14"/>
      <c r="AZ36" s="14"/>
      <c r="BA36" s="14"/>
      <c r="BB36" s="14"/>
      <c r="BC36" s="14"/>
      <c r="BD36" s="14"/>
      <c r="BE36" s="14"/>
      <c r="BF36" s="14"/>
      <c r="BG36" s="3"/>
      <c r="BH36" s="3"/>
      <c r="BJ36" s="3"/>
      <c r="BK36" s="3"/>
      <c r="BL36" s="3"/>
      <c r="BM36" s="3"/>
      <c r="BN36" s="3"/>
      <c r="BO36" s="3"/>
      <c r="BP36" s="3"/>
      <c r="BQ36" s="3"/>
      <c r="BR36" s="3"/>
      <c r="BS36" s="3"/>
    </row>
    <row r="37" spans="1:71" ht="21.95" customHeight="1">
      <c r="A37" s="364"/>
      <c r="B37" s="365"/>
      <c r="C37" s="46"/>
      <c r="D37" s="21"/>
      <c r="E37" s="406"/>
      <c r="F37" s="406"/>
      <c r="G37" s="406"/>
      <c r="H37" s="406"/>
      <c r="I37" s="406"/>
      <c r="J37" s="406"/>
      <c r="K37" s="406"/>
      <c r="L37" s="406"/>
      <c r="M37" s="406"/>
      <c r="N37" s="406"/>
      <c r="O37" s="406"/>
      <c r="P37" s="406"/>
      <c r="Q37" s="406"/>
      <c r="R37" s="406"/>
      <c r="S37" s="406"/>
      <c r="T37" s="406"/>
      <c r="U37" s="406"/>
      <c r="V37" s="406"/>
      <c r="W37" s="406"/>
      <c r="X37" s="406"/>
      <c r="Y37" s="406"/>
      <c r="Z37" s="406"/>
      <c r="AA37" s="406"/>
      <c r="AB37" s="406"/>
      <c r="AC37" s="406"/>
      <c r="AD37" s="406"/>
      <c r="AE37" s="406"/>
      <c r="AF37" s="406"/>
      <c r="AG37" s="406"/>
      <c r="AH37" s="406"/>
      <c r="AI37" s="406"/>
      <c r="AJ37" s="406"/>
      <c r="AK37" s="21"/>
      <c r="AL37" s="85"/>
      <c r="AM37" s="14"/>
      <c r="AO37" s="14"/>
      <c r="AS37" s="14"/>
      <c r="AT37" s="14"/>
      <c r="AU37" s="14"/>
      <c r="AV37" s="14"/>
      <c r="AW37" s="14"/>
      <c r="AX37" s="14"/>
      <c r="AY37" s="14"/>
      <c r="AZ37" s="14"/>
      <c r="BA37" s="14"/>
      <c r="BB37" s="14"/>
      <c r="BC37" s="14"/>
      <c r="BD37" s="14"/>
      <c r="BE37" s="14"/>
      <c r="BF37" s="14"/>
      <c r="BG37" s="3"/>
      <c r="BH37" s="3"/>
      <c r="BJ37" s="3"/>
      <c r="BK37" s="3"/>
      <c r="BL37" s="3"/>
      <c r="BM37" s="3"/>
      <c r="BN37" s="3"/>
      <c r="BO37" s="3"/>
      <c r="BP37" s="3"/>
      <c r="BQ37" s="3"/>
      <c r="BR37" s="3"/>
      <c r="BS37" s="3"/>
    </row>
    <row r="38" spans="1:71" ht="21.95" customHeight="1">
      <c r="A38" s="364"/>
      <c r="B38" s="365"/>
      <c r="C38" s="46"/>
      <c r="D38" s="21"/>
      <c r="E38" s="406"/>
      <c r="F38" s="406"/>
      <c r="G38" s="406"/>
      <c r="H38" s="406"/>
      <c r="I38" s="406"/>
      <c r="J38" s="406"/>
      <c r="K38" s="406"/>
      <c r="L38" s="406"/>
      <c r="M38" s="406"/>
      <c r="N38" s="406"/>
      <c r="O38" s="406"/>
      <c r="P38" s="406"/>
      <c r="Q38" s="406"/>
      <c r="R38" s="406"/>
      <c r="S38" s="406"/>
      <c r="T38" s="406"/>
      <c r="U38" s="406"/>
      <c r="V38" s="406"/>
      <c r="W38" s="406"/>
      <c r="X38" s="406"/>
      <c r="Y38" s="406"/>
      <c r="Z38" s="406"/>
      <c r="AA38" s="406"/>
      <c r="AB38" s="406"/>
      <c r="AC38" s="406"/>
      <c r="AD38" s="406"/>
      <c r="AE38" s="406"/>
      <c r="AF38" s="406"/>
      <c r="AG38" s="406"/>
      <c r="AH38" s="406"/>
      <c r="AI38" s="406"/>
      <c r="AJ38" s="406"/>
      <c r="AK38" s="21"/>
      <c r="AL38" s="85"/>
      <c r="AM38" s="14"/>
      <c r="AO38" s="14"/>
      <c r="AS38" s="14"/>
      <c r="AT38" s="14"/>
      <c r="AU38" s="14"/>
      <c r="AV38" s="14"/>
      <c r="AW38" s="14"/>
      <c r="AX38" s="14"/>
      <c r="AY38" s="14"/>
      <c r="AZ38" s="14"/>
      <c r="BA38" s="14"/>
      <c r="BB38" s="14"/>
      <c r="BC38" s="14"/>
      <c r="BD38" s="14"/>
      <c r="BE38" s="14"/>
      <c r="BF38" s="14"/>
      <c r="BG38" s="3"/>
      <c r="BH38" s="3"/>
      <c r="BJ38" s="3"/>
      <c r="BK38" s="3"/>
      <c r="BL38" s="3"/>
      <c r="BM38" s="3"/>
      <c r="BN38" s="3"/>
      <c r="BO38" s="3"/>
      <c r="BP38" s="3"/>
      <c r="BQ38" s="3"/>
      <c r="BR38" s="3"/>
      <c r="BS38" s="3"/>
    </row>
    <row r="39" spans="1:71" ht="9.9499999999999993" customHeight="1">
      <c r="A39" s="364"/>
      <c r="B39" s="365"/>
      <c r="C39" s="46"/>
      <c r="D39" s="49"/>
      <c r="E39" s="78"/>
      <c r="F39" s="50"/>
      <c r="G39" s="49"/>
      <c r="H39" s="78"/>
      <c r="I39" s="78"/>
      <c r="J39" s="78"/>
      <c r="K39" s="78"/>
      <c r="L39" s="78"/>
      <c r="M39" s="78"/>
      <c r="N39" s="78"/>
      <c r="O39" s="78"/>
      <c r="P39" s="78"/>
      <c r="Q39" s="78"/>
      <c r="R39" s="78"/>
      <c r="S39" s="49"/>
      <c r="T39" s="78"/>
      <c r="U39" s="80"/>
      <c r="V39" s="80"/>
      <c r="W39" s="80"/>
      <c r="X39" s="80"/>
      <c r="Y39" s="80"/>
      <c r="Z39" s="80"/>
      <c r="AA39" s="80"/>
      <c r="AB39" s="80"/>
      <c r="AC39" s="80"/>
      <c r="AD39" s="80"/>
      <c r="AE39" s="80"/>
      <c r="AF39" s="80"/>
      <c r="AG39" s="80"/>
      <c r="AH39" s="80"/>
      <c r="AI39" s="80"/>
      <c r="AJ39" s="78"/>
      <c r="AK39" s="78"/>
      <c r="AL39" s="85"/>
      <c r="AM39" s="14"/>
      <c r="AO39" s="14"/>
      <c r="AS39" s="14"/>
      <c r="AT39" s="14"/>
      <c r="AU39" s="14"/>
      <c r="AV39" s="14"/>
      <c r="AW39" s="14"/>
      <c r="AX39" s="14"/>
      <c r="AY39" s="14"/>
      <c r="AZ39" s="14"/>
      <c r="BA39" s="14"/>
      <c r="BB39" s="14"/>
      <c r="BC39" s="14"/>
      <c r="BD39" s="14"/>
      <c r="BE39" s="14"/>
      <c r="BF39" s="14"/>
      <c r="BG39" s="3"/>
      <c r="BH39" s="3"/>
      <c r="BJ39" s="3"/>
      <c r="BK39" s="3"/>
      <c r="BL39" s="3"/>
      <c r="BM39" s="3"/>
      <c r="BN39" s="3"/>
      <c r="BO39" s="3"/>
      <c r="BP39" s="3"/>
      <c r="BQ39" s="3"/>
      <c r="BR39" s="3"/>
      <c r="BS39" s="3"/>
    </row>
    <row r="40" spans="1:71" ht="9.9499999999999993" customHeight="1">
      <c r="A40" s="364"/>
      <c r="B40" s="365"/>
      <c r="C40" s="67"/>
      <c r="D40" s="67"/>
      <c r="E40" s="68"/>
      <c r="F40" s="69"/>
      <c r="G40" s="69"/>
      <c r="H40" s="69"/>
      <c r="I40" s="69"/>
      <c r="J40" s="69"/>
      <c r="K40" s="69"/>
      <c r="L40" s="69"/>
      <c r="M40" s="69"/>
      <c r="N40" s="69"/>
      <c r="O40" s="69"/>
      <c r="P40" s="69"/>
      <c r="Q40" s="69"/>
      <c r="R40" s="69"/>
      <c r="S40" s="69"/>
      <c r="T40" s="69"/>
      <c r="U40" s="69"/>
      <c r="V40" s="69"/>
      <c r="W40" s="69"/>
      <c r="X40" s="69"/>
      <c r="Y40" s="69"/>
      <c r="Z40" s="69"/>
      <c r="AA40" s="69"/>
      <c r="AB40" s="69"/>
      <c r="AC40" s="69"/>
      <c r="AD40" s="69"/>
      <c r="AE40" s="69"/>
      <c r="AF40" s="69"/>
      <c r="AG40" s="69"/>
      <c r="AH40" s="69"/>
      <c r="AI40" s="69"/>
      <c r="AJ40" s="69"/>
      <c r="AK40" s="69"/>
      <c r="AL40" s="86"/>
      <c r="AM40" s="3"/>
      <c r="AO40" s="3"/>
      <c r="AS40" s="3"/>
      <c r="AT40" s="3"/>
      <c r="AU40" s="3"/>
      <c r="AV40" s="3"/>
      <c r="AW40" s="3"/>
      <c r="AX40" s="3"/>
      <c r="AY40" s="3"/>
      <c r="AZ40" s="3"/>
      <c r="BA40" s="3"/>
      <c r="BB40" s="3"/>
      <c r="BC40" s="3"/>
      <c r="BD40" s="3"/>
      <c r="BE40" s="3"/>
      <c r="BF40" s="3"/>
      <c r="BG40" s="3"/>
      <c r="BH40" s="3"/>
      <c r="BI40" s="3"/>
      <c r="BJ40" s="3"/>
      <c r="BK40" s="3"/>
      <c r="BL40" s="3"/>
      <c r="BM40" s="3"/>
      <c r="BN40" s="3"/>
      <c r="BO40" s="3"/>
      <c r="BP40" s="3"/>
      <c r="BQ40" s="3"/>
      <c r="BR40" s="3"/>
      <c r="BS40" s="3"/>
    </row>
    <row r="41" spans="1:71" ht="21.95" customHeight="1">
      <c r="A41" s="364"/>
      <c r="B41" s="365"/>
      <c r="C41" s="46"/>
      <c r="D41" s="119" t="s">
        <v>17</v>
      </c>
      <c r="E41" s="49" t="s">
        <v>27</v>
      </c>
      <c r="F41" s="78"/>
      <c r="G41" s="78"/>
      <c r="H41" s="78"/>
      <c r="I41" s="78"/>
      <c r="J41" s="78"/>
      <c r="K41" s="78"/>
      <c r="L41" s="78"/>
      <c r="M41" s="78"/>
      <c r="N41" s="78"/>
      <c r="O41" s="78"/>
      <c r="P41" s="78"/>
      <c r="Q41" s="400" t="s">
        <v>39</v>
      </c>
      <c r="R41" s="400"/>
      <c r="S41" s="400"/>
      <c r="T41" s="400"/>
      <c r="U41" s="400"/>
      <c r="V41" s="400"/>
      <c r="W41" s="400"/>
      <c r="X41" s="400"/>
      <c r="Y41" s="74"/>
      <c r="Z41" s="81"/>
      <c r="AA41" s="400" t="s">
        <v>60</v>
      </c>
      <c r="AB41" s="400"/>
      <c r="AC41" s="400"/>
      <c r="AD41" s="400"/>
      <c r="AE41" s="400"/>
      <c r="AF41" s="400"/>
      <c r="AG41" s="400"/>
      <c r="AH41" s="400"/>
      <c r="AI41" s="78"/>
      <c r="AJ41" s="78"/>
      <c r="AK41" s="78"/>
      <c r="AL41" s="86"/>
      <c r="AM41" s="3"/>
      <c r="AO41" s="3"/>
      <c r="AS41" s="3"/>
      <c r="AT41" s="3"/>
      <c r="AU41" s="3"/>
      <c r="AV41" s="3"/>
      <c r="AW41" s="3"/>
      <c r="AX41" s="3"/>
      <c r="AY41" s="3"/>
      <c r="AZ41" s="3"/>
      <c r="BA41" s="3"/>
      <c r="BB41" s="3"/>
      <c r="BC41" s="3"/>
      <c r="BD41" s="3"/>
      <c r="BE41" s="3"/>
      <c r="BF41" s="3"/>
      <c r="BG41" s="3"/>
      <c r="BH41" s="3"/>
      <c r="BI41" s="3"/>
      <c r="BJ41" s="3"/>
      <c r="BK41" s="3"/>
      <c r="BL41" s="3"/>
      <c r="BM41" s="3"/>
      <c r="BN41" s="3"/>
      <c r="BO41" s="3"/>
      <c r="BP41" s="3"/>
      <c r="BQ41" s="3"/>
      <c r="BR41" s="3"/>
      <c r="BS41" s="3"/>
    </row>
    <row r="42" spans="1:71" ht="21.95" customHeight="1">
      <c r="A42" s="364"/>
      <c r="B42" s="365"/>
      <c r="C42" s="46"/>
      <c r="D42" s="46"/>
      <c r="E42" s="119" t="s">
        <v>17</v>
      </c>
      <c r="F42" s="49" t="s">
        <v>28</v>
      </c>
      <c r="G42" s="78"/>
      <c r="H42" s="78"/>
      <c r="I42" s="78"/>
      <c r="J42" s="78"/>
      <c r="K42" s="78"/>
      <c r="L42" s="78"/>
      <c r="M42" s="78"/>
      <c r="N42" s="78"/>
      <c r="O42" s="78"/>
      <c r="P42" s="78"/>
      <c r="Q42" s="381"/>
      <c r="R42" s="381"/>
      <c r="S42" s="381"/>
      <c r="T42" s="381"/>
      <c r="U42" s="381"/>
      <c r="V42" s="381"/>
      <c r="W42" s="381"/>
      <c r="X42" s="381"/>
      <c r="Y42" s="49" t="s">
        <v>26</v>
      </c>
      <c r="Z42" s="80"/>
      <c r="AA42" s="405">
        <v>0</v>
      </c>
      <c r="AB42" s="405"/>
      <c r="AC42" s="405"/>
      <c r="AD42" s="405"/>
      <c r="AE42" s="405"/>
      <c r="AF42" s="405"/>
      <c r="AG42" s="405"/>
      <c r="AH42" s="405"/>
      <c r="AI42" s="49" t="s">
        <v>26</v>
      </c>
      <c r="AJ42" s="78"/>
      <c r="AK42" s="78"/>
      <c r="AL42" s="86"/>
      <c r="AM42" s="3"/>
      <c r="AO42" s="182">
        <f>AA42-Q42</f>
        <v>0</v>
      </c>
      <c r="AP42" s="130"/>
      <c r="AS42" s="3"/>
      <c r="AT42" s="3"/>
      <c r="AU42" s="3"/>
      <c r="AV42" s="3"/>
      <c r="AW42" s="3"/>
      <c r="AX42" s="3"/>
      <c r="AY42" s="3"/>
      <c r="AZ42" s="3"/>
      <c r="BA42" s="3"/>
      <c r="BB42" s="3"/>
      <c r="BC42" s="3"/>
      <c r="BD42" s="3"/>
      <c r="BE42" s="3"/>
      <c r="BF42" s="3"/>
      <c r="BG42" s="3"/>
      <c r="BH42" s="3"/>
      <c r="BI42" s="3"/>
      <c r="BJ42" s="3"/>
      <c r="BK42" s="3"/>
      <c r="BL42" s="3"/>
      <c r="BM42" s="3"/>
      <c r="BN42" s="3"/>
      <c r="BO42" s="3"/>
      <c r="BP42" s="3"/>
      <c r="BQ42" s="3"/>
      <c r="BR42" s="3"/>
      <c r="BS42" s="3"/>
    </row>
    <row r="43" spans="1:71" ht="9.9499999999999993" customHeight="1">
      <c r="A43" s="364"/>
      <c r="B43" s="365"/>
      <c r="C43" s="46"/>
      <c r="D43" s="46"/>
      <c r="E43" s="46"/>
      <c r="F43" s="49"/>
      <c r="G43" s="78"/>
      <c r="H43" s="78"/>
      <c r="I43" s="78"/>
      <c r="J43" s="78"/>
      <c r="K43" s="78"/>
      <c r="L43" s="78"/>
      <c r="M43" s="78"/>
      <c r="N43" s="78"/>
      <c r="O43" s="78"/>
      <c r="P43" s="78"/>
      <c r="Q43" s="71"/>
      <c r="R43" s="71"/>
      <c r="S43" s="71"/>
      <c r="T43" s="71"/>
      <c r="U43" s="71"/>
      <c r="V43" s="71"/>
      <c r="W43" s="71"/>
      <c r="X43" s="71"/>
      <c r="Y43" s="49"/>
      <c r="Z43" s="80"/>
      <c r="AA43" s="71"/>
      <c r="AB43" s="71"/>
      <c r="AC43" s="71"/>
      <c r="AD43" s="71"/>
      <c r="AE43" s="71"/>
      <c r="AF43" s="71"/>
      <c r="AG43" s="71"/>
      <c r="AH43" s="71"/>
      <c r="AI43" s="49"/>
      <c r="AJ43" s="78"/>
      <c r="AK43" s="78"/>
      <c r="AL43" s="86"/>
      <c r="AM43" s="3"/>
      <c r="AO43" s="3"/>
      <c r="AS43" s="3"/>
      <c r="AT43" s="3"/>
      <c r="AU43" s="3"/>
      <c r="AV43" s="3"/>
      <c r="AW43" s="3"/>
      <c r="AX43" s="3"/>
      <c r="AY43" s="3"/>
      <c r="AZ43" s="3"/>
      <c r="BA43" s="3"/>
      <c r="BB43" s="3"/>
      <c r="BC43" s="3"/>
      <c r="BD43" s="3"/>
      <c r="BE43" s="3"/>
      <c r="BF43" s="3"/>
      <c r="BG43" s="3"/>
      <c r="BH43" s="3"/>
      <c r="BI43" s="3"/>
      <c r="BJ43" s="3"/>
      <c r="BK43" s="3"/>
      <c r="BL43" s="3"/>
      <c r="BM43" s="3"/>
      <c r="BN43" s="3"/>
      <c r="BO43" s="3"/>
      <c r="BP43" s="3"/>
      <c r="BQ43" s="3"/>
      <c r="BR43" s="3"/>
      <c r="BS43" s="3"/>
    </row>
    <row r="44" spans="1:71" ht="21.95" customHeight="1">
      <c r="A44" s="364"/>
      <c r="B44" s="365"/>
      <c r="C44" s="46"/>
      <c r="D44" s="46"/>
      <c r="E44" s="119" t="s">
        <v>17</v>
      </c>
      <c r="F44" s="49" t="s">
        <v>33</v>
      </c>
      <c r="G44" s="78"/>
      <c r="H44" s="78"/>
      <c r="I44" s="78"/>
      <c r="J44" s="78"/>
      <c r="K44" s="78"/>
      <c r="L44" s="78"/>
      <c r="M44" s="78"/>
      <c r="N44" s="78"/>
      <c r="O44" s="78"/>
      <c r="P44" s="78"/>
      <c r="Q44" s="381">
        <v>3000</v>
      </c>
      <c r="R44" s="381"/>
      <c r="S44" s="381"/>
      <c r="T44" s="381"/>
      <c r="U44" s="381"/>
      <c r="V44" s="381"/>
      <c r="W44" s="381"/>
      <c r="X44" s="381"/>
      <c r="Y44" s="49" t="s">
        <v>26</v>
      </c>
      <c r="Z44" s="80"/>
      <c r="AA44" s="381">
        <v>1000</v>
      </c>
      <c r="AB44" s="381"/>
      <c r="AC44" s="381"/>
      <c r="AD44" s="381"/>
      <c r="AE44" s="381"/>
      <c r="AF44" s="381"/>
      <c r="AG44" s="381"/>
      <c r="AH44" s="381"/>
      <c r="AI44" s="49" t="s">
        <v>26</v>
      </c>
      <c r="AJ44" s="78"/>
      <c r="AK44" s="78"/>
      <c r="AL44" s="86"/>
      <c r="AM44" s="3"/>
      <c r="AO44" s="182">
        <f>AA44-Q44</f>
        <v>-2000</v>
      </c>
      <c r="AP44" s="130"/>
      <c r="AS44" s="3"/>
      <c r="AT44" s="3"/>
      <c r="AU44" s="3"/>
      <c r="AV44" s="3"/>
      <c r="AW44" s="3"/>
      <c r="AX44" s="3"/>
      <c r="AY44" s="3"/>
      <c r="AZ44" s="3"/>
      <c r="BA44" s="3"/>
      <c r="BB44" s="3"/>
      <c r="BC44" s="3"/>
      <c r="BD44" s="3"/>
      <c r="BE44" s="3"/>
      <c r="BF44" s="3"/>
      <c r="BG44" s="3"/>
      <c r="BH44" s="3"/>
      <c r="BI44" s="3"/>
      <c r="BJ44" s="3"/>
      <c r="BK44" s="3"/>
      <c r="BL44" s="3"/>
      <c r="BM44" s="3"/>
      <c r="BN44" s="3"/>
      <c r="BO44" s="3"/>
      <c r="BP44" s="3"/>
      <c r="BQ44" s="3"/>
      <c r="BR44" s="3"/>
      <c r="BS44" s="3"/>
    </row>
    <row r="45" spans="1:71" ht="9.9499999999999993" customHeight="1">
      <c r="A45" s="364"/>
      <c r="B45" s="365"/>
      <c r="C45" s="46"/>
      <c r="D45" s="46"/>
      <c r="E45" s="46"/>
      <c r="F45" s="49"/>
      <c r="G45" s="78"/>
      <c r="H45" s="78"/>
      <c r="I45" s="78"/>
      <c r="J45" s="78"/>
      <c r="K45" s="78"/>
      <c r="L45" s="78"/>
      <c r="M45" s="78"/>
      <c r="N45" s="78"/>
      <c r="O45" s="78"/>
      <c r="P45" s="78"/>
      <c r="Q45" s="70"/>
      <c r="R45" s="70"/>
      <c r="S45" s="70"/>
      <c r="T45" s="70"/>
      <c r="U45" s="70"/>
      <c r="V45" s="49"/>
      <c r="W45" s="78"/>
      <c r="X45" s="78"/>
      <c r="Y45" s="78"/>
      <c r="Z45" s="80"/>
      <c r="AA45" s="71"/>
      <c r="AB45" s="71"/>
      <c r="AC45" s="71"/>
      <c r="AD45" s="71"/>
      <c r="AE45" s="71"/>
      <c r="AF45" s="71"/>
      <c r="AG45" s="71"/>
      <c r="AH45" s="71"/>
      <c r="AI45" s="49"/>
      <c r="AJ45" s="78"/>
      <c r="AK45" s="78"/>
      <c r="AL45" s="86"/>
      <c r="AM45" s="3"/>
      <c r="AO45" s="3"/>
      <c r="AS45" s="3"/>
      <c r="AT45" s="3"/>
      <c r="AU45" s="3"/>
      <c r="AV45" s="3"/>
      <c r="AW45" s="3"/>
      <c r="AX45" s="3"/>
      <c r="AY45" s="3"/>
      <c r="AZ45" s="3"/>
      <c r="BA45" s="3"/>
      <c r="BB45" s="3"/>
      <c r="BC45" s="3"/>
      <c r="BD45" s="3"/>
      <c r="BE45" s="3"/>
      <c r="BF45" s="3"/>
      <c r="BG45" s="3"/>
      <c r="BH45" s="3"/>
      <c r="BI45" s="3"/>
      <c r="BJ45" s="3"/>
      <c r="BK45" s="3"/>
      <c r="BL45" s="3"/>
      <c r="BM45" s="3"/>
      <c r="BN45" s="3"/>
      <c r="BO45" s="3"/>
      <c r="BP45" s="3"/>
      <c r="BQ45" s="3"/>
      <c r="BR45" s="3"/>
      <c r="BS45" s="3"/>
    </row>
    <row r="46" spans="1:71" ht="21.95" customHeight="1">
      <c r="A46" s="364"/>
      <c r="B46" s="365"/>
      <c r="C46" s="48"/>
      <c r="D46" s="48"/>
      <c r="E46" s="382" t="s">
        <v>29</v>
      </c>
      <c r="F46" s="382"/>
      <c r="G46" s="382"/>
      <c r="H46" s="382"/>
      <c r="I46" s="383"/>
      <c r="J46" s="383"/>
      <c r="K46" s="383"/>
      <c r="L46" s="383"/>
      <c r="M46" s="383"/>
      <c r="N46" s="383"/>
      <c r="O46" s="383"/>
      <c r="P46" s="383"/>
      <c r="Q46" s="383"/>
      <c r="R46" s="383"/>
      <c r="S46" s="383"/>
      <c r="T46" s="383"/>
      <c r="U46" s="383"/>
      <c r="V46" s="383"/>
      <c r="W46" s="383"/>
      <c r="X46" s="383"/>
      <c r="Y46" s="383"/>
      <c r="Z46" s="383"/>
      <c r="AA46" s="383"/>
      <c r="AB46" s="383"/>
      <c r="AC46" s="383"/>
      <c r="AD46" s="383"/>
      <c r="AE46" s="383"/>
      <c r="AF46" s="383"/>
      <c r="AG46" s="383"/>
      <c r="AH46" s="383"/>
      <c r="AI46" s="383"/>
      <c r="AJ46" s="383"/>
      <c r="AK46" s="49" t="s">
        <v>25</v>
      </c>
      <c r="AL46" s="86"/>
      <c r="AM46" s="3"/>
      <c r="AO46" s="3"/>
      <c r="AS46" s="3"/>
      <c r="AT46" s="3"/>
      <c r="AU46" s="3"/>
      <c r="AV46" s="3"/>
      <c r="AW46" s="3"/>
      <c r="AX46" s="3"/>
      <c r="AY46" s="3"/>
      <c r="AZ46" s="3"/>
      <c r="BA46" s="3"/>
      <c r="BB46" s="3"/>
      <c r="BC46" s="3"/>
      <c r="BD46" s="3"/>
      <c r="BE46" s="3"/>
      <c r="BF46" s="3"/>
      <c r="BG46" s="3"/>
      <c r="BH46" s="3"/>
      <c r="BI46" s="3"/>
      <c r="BJ46" s="3"/>
      <c r="BK46" s="3"/>
      <c r="BL46" s="3"/>
      <c r="BM46" s="3"/>
      <c r="BN46" s="3"/>
      <c r="BO46" s="3"/>
      <c r="BP46" s="3"/>
      <c r="BQ46" s="3"/>
      <c r="BR46" s="3"/>
      <c r="BS46" s="3"/>
    </row>
    <row r="47" spans="1:71" ht="21.95" customHeight="1">
      <c r="A47" s="364"/>
      <c r="B47" s="365"/>
      <c r="C47" s="48"/>
      <c r="D47" s="48"/>
      <c r="E47" s="382" t="s">
        <v>29</v>
      </c>
      <c r="F47" s="382"/>
      <c r="G47" s="382"/>
      <c r="H47" s="382"/>
      <c r="I47" s="383"/>
      <c r="J47" s="383"/>
      <c r="K47" s="383"/>
      <c r="L47" s="383"/>
      <c r="M47" s="383"/>
      <c r="N47" s="383"/>
      <c r="O47" s="383"/>
      <c r="P47" s="383"/>
      <c r="Q47" s="383"/>
      <c r="R47" s="383"/>
      <c r="S47" s="383"/>
      <c r="T47" s="383"/>
      <c r="U47" s="383"/>
      <c r="V47" s="383"/>
      <c r="W47" s="383"/>
      <c r="X47" s="383"/>
      <c r="Y47" s="383"/>
      <c r="Z47" s="383"/>
      <c r="AA47" s="383"/>
      <c r="AB47" s="383"/>
      <c r="AC47" s="383"/>
      <c r="AD47" s="383"/>
      <c r="AE47" s="383"/>
      <c r="AF47" s="383"/>
      <c r="AG47" s="383"/>
      <c r="AH47" s="383"/>
      <c r="AI47" s="383"/>
      <c r="AJ47" s="383"/>
      <c r="AK47" s="49" t="s">
        <v>25</v>
      </c>
      <c r="AL47" s="86"/>
      <c r="AM47" s="3"/>
      <c r="AO47" s="3"/>
      <c r="AS47" s="3"/>
      <c r="AT47" s="3"/>
      <c r="AU47" s="3"/>
      <c r="AV47" s="3"/>
      <c r="AW47" s="3"/>
      <c r="AX47" s="3"/>
      <c r="AY47" s="3"/>
      <c r="AZ47" s="3"/>
      <c r="BA47" s="3"/>
      <c r="BB47" s="3"/>
      <c r="BC47" s="3"/>
      <c r="BD47" s="3"/>
      <c r="BE47" s="3"/>
      <c r="BF47" s="3"/>
      <c r="BG47" s="3"/>
      <c r="BH47" s="3"/>
      <c r="BI47" s="3"/>
      <c r="BJ47" s="3"/>
      <c r="BK47" s="3"/>
      <c r="BL47" s="3"/>
      <c r="BM47" s="3"/>
      <c r="BN47" s="3"/>
      <c r="BO47" s="3"/>
      <c r="BP47" s="3"/>
      <c r="BQ47" s="3"/>
      <c r="BR47" s="3"/>
      <c r="BS47" s="3"/>
    </row>
    <row r="48" spans="1:71" ht="9.9499999999999993" customHeight="1">
      <c r="A48" s="364"/>
      <c r="B48" s="365"/>
      <c r="C48" s="48"/>
      <c r="D48" s="48"/>
      <c r="E48" s="78"/>
      <c r="F48" s="49"/>
      <c r="G48" s="78"/>
      <c r="H48" s="78"/>
      <c r="I48" s="49"/>
      <c r="J48" s="49"/>
      <c r="K48" s="49"/>
      <c r="L48" s="49"/>
      <c r="M48" s="49"/>
      <c r="N48" s="49"/>
      <c r="O48" s="49"/>
      <c r="P48" s="49"/>
      <c r="Q48" s="49"/>
      <c r="R48" s="49"/>
      <c r="S48" s="49"/>
      <c r="T48" s="49"/>
      <c r="U48" s="49"/>
      <c r="V48" s="49"/>
      <c r="W48" s="49"/>
      <c r="X48" s="49"/>
      <c r="Y48" s="49"/>
      <c r="Z48" s="49"/>
      <c r="AA48" s="49"/>
      <c r="AB48" s="49"/>
      <c r="AC48" s="49"/>
      <c r="AD48" s="49"/>
      <c r="AE48" s="49"/>
      <c r="AF48" s="49"/>
      <c r="AG48" s="49"/>
      <c r="AH48" s="49"/>
      <c r="AI48" s="49"/>
      <c r="AJ48" s="49"/>
      <c r="AK48" s="49"/>
      <c r="AL48" s="86"/>
      <c r="AM48" s="3"/>
      <c r="AO48" s="3"/>
      <c r="AS48" s="3"/>
      <c r="AT48" s="3"/>
      <c r="AU48" s="3"/>
      <c r="AV48" s="3"/>
      <c r="AW48" s="3"/>
      <c r="AX48" s="3"/>
      <c r="AY48" s="3"/>
      <c r="AZ48" s="3"/>
      <c r="BA48" s="3"/>
      <c r="BB48" s="3"/>
      <c r="BC48" s="3"/>
      <c r="BD48" s="3"/>
      <c r="BE48" s="3"/>
      <c r="BF48" s="3"/>
      <c r="BG48" s="3"/>
      <c r="BH48" s="3"/>
      <c r="BI48" s="3"/>
      <c r="BJ48" s="3"/>
      <c r="BK48" s="3"/>
      <c r="BL48" s="3"/>
      <c r="BM48" s="3"/>
      <c r="BN48" s="3"/>
      <c r="BO48" s="3"/>
      <c r="BP48" s="3"/>
      <c r="BQ48" s="3"/>
      <c r="BR48" s="3"/>
      <c r="BS48" s="3"/>
    </row>
    <row r="49" spans="1:71" ht="30" customHeight="1">
      <c r="A49" s="364"/>
      <c r="B49" s="365"/>
      <c r="C49" s="46"/>
      <c r="D49" s="46"/>
      <c r="E49" s="119" t="s">
        <v>17</v>
      </c>
      <c r="F49" s="49" t="s">
        <v>34</v>
      </c>
      <c r="G49" s="78"/>
      <c r="H49" s="78"/>
      <c r="I49" s="78"/>
      <c r="J49" s="78"/>
      <c r="K49" s="78"/>
      <c r="L49" s="78"/>
      <c r="M49" s="78"/>
      <c r="N49" s="78"/>
      <c r="O49" s="78"/>
      <c r="P49" s="78"/>
      <c r="Q49" s="381"/>
      <c r="R49" s="381"/>
      <c r="S49" s="381"/>
      <c r="T49" s="381"/>
      <c r="U49" s="381"/>
      <c r="V49" s="381"/>
      <c r="W49" s="381"/>
      <c r="X49" s="381"/>
      <c r="Y49" s="49" t="s">
        <v>26</v>
      </c>
      <c r="Z49" s="80"/>
      <c r="AA49" s="381"/>
      <c r="AB49" s="381"/>
      <c r="AC49" s="381"/>
      <c r="AD49" s="381"/>
      <c r="AE49" s="381"/>
      <c r="AF49" s="381"/>
      <c r="AG49" s="381"/>
      <c r="AH49" s="381"/>
      <c r="AI49" s="49" t="s">
        <v>26</v>
      </c>
      <c r="AJ49" s="78"/>
      <c r="AK49" s="49"/>
      <c r="AL49" s="86"/>
      <c r="AM49" s="3"/>
      <c r="AO49" s="182">
        <f>AA49-Q49</f>
        <v>0</v>
      </c>
      <c r="AP49" s="130"/>
      <c r="AS49" s="3"/>
      <c r="AT49" s="3"/>
      <c r="AU49" s="3"/>
      <c r="AV49" s="3"/>
      <c r="AW49" s="3"/>
      <c r="AX49" s="3"/>
      <c r="AY49" s="3"/>
      <c r="AZ49" s="3"/>
      <c r="BA49" s="3"/>
      <c r="BB49" s="3"/>
      <c r="BC49" s="3"/>
      <c r="BD49" s="3"/>
      <c r="BE49" s="3"/>
      <c r="BF49" s="3"/>
      <c r="BG49" s="3"/>
      <c r="BH49" s="3"/>
      <c r="BI49" s="3"/>
      <c r="BJ49" s="3"/>
      <c r="BK49" s="3"/>
      <c r="BL49" s="3"/>
      <c r="BM49" s="3"/>
      <c r="BN49" s="3"/>
      <c r="BO49" s="3"/>
      <c r="BP49" s="3"/>
      <c r="BQ49" s="3"/>
      <c r="BR49" s="3"/>
      <c r="BS49" s="3"/>
    </row>
    <row r="50" spans="1:71" ht="9.9499999999999993" customHeight="1">
      <c r="A50" s="364"/>
      <c r="B50" s="365"/>
      <c r="C50" s="46"/>
      <c r="D50" s="46"/>
      <c r="E50" s="46"/>
      <c r="F50" s="49"/>
      <c r="G50" s="78"/>
      <c r="H50" s="78"/>
      <c r="I50" s="78"/>
      <c r="J50" s="78"/>
      <c r="K50" s="78"/>
      <c r="L50" s="78"/>
      <c r="M50" s="78"/>
      <c r="N50" s="78"/>
      <c r="O50" s="78"/>
      <c r="P50" s="78"/>
      <c r="Q50" s="72"/>
      <c r="R50" s="72"/>
      <c r="S50" s="72"/>
      <c r="T50" s="72"/>
      <c r="U50" s="72"/>
      <c r="V50" s="49"/>
      <c r="W50" s="78"/>
      <c r="X50" s="78"/>
      <c r="Y50" s="78"/>
      <c r="Z50" s="80"/>
      <c r="AA50" s="73"/>
      <c r="AB50" s="73"/>
      <c r="AC50" s="73"/>
      <c r="AD50" s="73"/>
      <c r="AE50" s="73"/>
      <c r="AF50" s="73"/>
      <c r="AG50" s="73"/>
      <c r="AH50" s="73"/>
      <c r="AI50" s="49"/>
      <c r="AJ50" s="78"/>
      <c r="AK50" s="49"/>
      <c r="AL50" s="86"/>
      <c r="AM50" s="3"/>
      <c r="AO50" s="3"/>
      <c r="AS50" s="3"/>
      <c r="AT50" s="3"/>
      <c r="AU50" s="3"/>
      <c r="AV50" s="3"/>
      <c r="AW50" s="3"/>
      <c r="AX50" s="3"/>
      <c r="AY50" s="3"/>
      <c r="AZ50" s="3"/>
      <c r="BA50" s="3"/>
      <c r="BB50" s="3"/>
      <c r="BC50" s="3"/>
      <c r="BD50" s="3"/>
      <c r="BE50" s="3"/>
      <c r="BF50" s="3"/>
      <c r="BG50" s="3"/>
      <c r="BH50" s="3"/>
      <c r="BI50" s="3"/>
      <c r="BJ50" s="3"/>
      <c r="BK50" s="3"/>
      <c r="BL50" s="3"/>
      <c r="BM50" s="3"/>
      <c r="BN50" s="3"/>
      <c r="BO50" s="3"/>
      <c r="BP50" s="3"/>
      <c r="BQ50" s="3"/>
      <c r="BR50" s="3"/>
      <c r="BS50" s="3"/>
    </row>
    <row r="51" spans="1:71" ht="21.95" customHeight="1">
      <c r="A51" s="364"/>
      <c r="B51" s="365"/>
      <c r="C51" s="48"/>
      <c r="D51" s="48"/>
      <c r="E51" s="382" t="s">
        <v>29</v>
      </c>
      <c r="F51" s="382"/>
      <c r="G51" s="382"/>
      <c r="H51" s="382"/>
      <c r="I51" s="383"/>
      <c r="J51" s="383"/>
      <c r="K51" s="383"/>
      <c r="L51" s="383"/>
      <c r="M51" s="383"/>
      <c r="N51" s="383"/>
      <c r="O51" s="383"/>
      <c r="P51" s="383"/>
      <c r="Q51" s="383"/>
      <c r="R51" s="383"/>
      <c r="S51" s="383"/>
      <c r="T51" s="383"/>
      <c r="U51" s="383"/>
      <c r="V51" s="383"/>
      <c r="W51" s="383"/>
      <c r="X51" s="383"/>
      <c r="Y51" s="383"/>
      <c r="Z51" s="383"/>
      <c r="AA51" s="383"/>
      <c r="AB51" s="383"/>
      <c r="AC51" s="383"/>
      <c r="AD51" s="383"/>
      <c r="AE51" s="383"/>
      <c r="AF51" s="383"/>
      <c r="AG51" s="383"/>
      <c r="AH51" s="383"/>
      <c r="AI51" s="383"/>
      <c r="AJ51" s="383"/>
      <c r="AK51" s="49" t="s">
        <v>25</v>
      </c>
      <c r="AL51" s="86"/>
      <c r="AM51" s="3"/>
      <c r="AO51" s="3"/>
      <c r="AS51" s="3"/>
      <c r="AT51" s="3"/>
      <c r="AU51" s="3"/>
      <c r="AV51" s="3"/>
      <c r="AW51" s="3"/>
      <c r="AX51" s="3"/>
      <c r="AY51" s="3"/>
      <c r="AZ51" s="3"/>
      <c r="BA51" s="3"/>
      <c r="BB51" s="3"/>
      <c r="BC51" s="3"/>
      <c r="BD51" s="3"/>
      <c r="BE51" s="3"/>
      <c r="BF51" s="3"/>
      <c r="BG51" s="3"/>
      <c r="BH51" s="3"/>
      <c r="BI51" s="3"/>
      <c r="BJ51" s="3"/>
      <c r="BK51" s="3"/>
      <c r="BL51" s="3"/>
      <c r="BM51" s="3"/>
      <c r="BN51" s="3"/>
      <c r="BO51" s="3"/>
      <c r="BP51" s="3"/>
      <c r="BQ51" s="3"/>
      <c r="BR51" s="3"/>
      <c r="BS51" s="3"/>
    </row>
    <row r="52" spans="1:71" ht="21.95" customHeight="1">
      <c r="A52" s="364"/>
      <c r="B52" s="365"/>
      <c r="C52" s="48"/>
      <c r="D52" s="48"/>
      <c r="E52" s="382" t="s">
        <v>29</v>
      </c>
      <c r="F52" s="382"/>
      <c r="G52" s="382"/>
      <c r="H52" s="382"/>
      <c r="I52" s="383"/>
      <c r="J52" s="383"/>
      <c r="K52" s="383"/>
      <c r="L52" s="383"/>
      <c r="M52" s="383"/>
      <c r="N52" s="383"/>
      <c r="O52" s="383"/>
      <c r="P52" s="383"/>
      <c r="Q52" s="383"/>
      <c r="R52" s="383"/>
      <c r="S52" s="383"/>
      <c r="T52" s="383"/>
      <c r="U52" s="383"/>
      <c r="V52" s="383"/>
      <c r="W52" s="383"/>
      <c r="X52" s="383"/>
      <c r="Y52" s="383"/>
      <c r="Z52" s="383"/>
      <c r="AA52" s="383"/>
      <c r="AB52" s="383"/>
      <c r="AC52" s="383"/>
      <c r="AD52" s="383"/>
      <c r="AE52" s="383"/>
      <c r="AF52" s="383"/>
      <c r="AG52" s="383"/>
      <c r="AH52" s="383"/>
      <c r="AI52" s="383"/>
      <c r="AJ52" s="383"/>
      <c r="AK52" s="49" t="s">
        <v>25</v>
      </c>
      <c r="AL52" s="86"/>
      <c r="AM52" s="3"/>
      <c r="AO52" s="3"/>
      <c r="AS52" s="3"/>
      <c r="AT52" s="3"/>
      <c r="AU52" s="3"/>
      <c r="AV52" s="3"/>
      <c r="AW52" s="3"/>
      <c r="AX52" s="3"/>
      <c r="AY52" s="3"/>
      <c r="AZ52" s="3"/>
      <c r="BA52" s="3"/>
      <c r="BB52" s="3"/>
      <c r="BC52" s="3"/>
      <c r="BD52" s="3"/>
      <c r="BE52" s="3"/>
      <c r="BF52" s="3"/>
      <c r="BG52" s="3"/>
      <c r="BH52" s="3"/>
      <c r="BI52" s="3"/>
      <c r="BJ52" s="3"/>
      <c r="BK52" s="3"/>
      <c r="BL52" s="3"/>
      <c r="BM52" s="3"/>
      <c r="BN52" s="3"/>
      <c r="BO52" s="3"/>
      <c r="BP52" s="3"/>
      <c r="BQ52" s="3"/>
      <c r="BR52" s="3"/>
      <c r="BS52" s="3"/>
    </row>
    <row r="53" spans="1:71" ht="9.9499999999999993" customHeight="1">
      <c r="A53" s="364"/>
      <c r="B53" s="365"/>
      <c r="C53" s="48"/>
      <c r="D53" s="48"/>
      <c r="E53" s="78"/>
      <c r="F53" s="49"/>
      <c r="G53" s="78"/>
      <c r="H53" s="78"/>
      <c r="I53" s="49"/>
      <c r="J53" s="49"/>
      <c r="K53" s="49"/>
      <c r="L53" s="49"/>
      <c r="M53" s="49"/>
      <c r="N53" s="49"/>
      <c r="O53" s="49"/>
      <c r="P53" s="49"/>
      <c r="Q53" s="49"/>
      <c r="R53" s="49"/>
      <c r="S53" s="49"/>
      <c r="T53" s="49"/>
      <c r="U53" s="49"/>
      <c r="V53" s="49"/>
      <c r="W53" s="49"/>
      <c r="X53" s="49"/>
      <c r="Y53" s="49"/>
      <c r="Z53" s="49"/>
      <c r="AA53" s="49"/>
      <c r="AB53" s="49"/>
      <c r="AC53" s="49"/>
      <c r="AD53" s="49"/>
      <c r="AE53" s="49"/>
      <c r="AF53" s="49"/>
      <c r="AG53" s="49"/>
      <c r="AH53" s="49"/>
      <c r="AI53" s="49"/>
      <c r="AJ53" s="49"/>
      <c r="AK53" s="49"/>
      <c r="AL53" s="86"/>
      <c r="AM53" s="3"/>
      <c r="AO53" s="3"/>
      <c r="AS53" s="3"/>
      <c r="AT53" s="3"/>
      <c r="AU53" s="3"/>
      <c r="AV53" s="3"/>
      <c r="AW53" s="3"/>
      <c r="AX53" s="3"/>
      <c r="AY53" s="3"/>
      <c r="AZ53" s="3"/>
      <c r="BA53" s="3"/>
      <c r="BB53" s="3"/>
      <c r="BC53" s="3"/>
      <c r="BD53" s="3"/>
      <c r="BE53" s="3"/>
      <c r="BF53" s="3"/>
      <c r="BG53" s="3"/>
      <c r="BH53" s="3"/>
      <c r="BI53" s="3"/>
      <c r="BJ53" s="3"/>
      <c r="BK53" s="3"/>
      <c r="BL53" s="3"/>
      <c r="BM53" s="3"/>
      <c r="BN53" s="3"/>
      <c r="BO53" s="3"/>
      <c r="BP53" s="3"/>
      <c r="BQ53" s="3"/>
      <c r="BR53" s="3"/>
      <c r="BS53" s="3"/>
    </row>
    <row r="54" spans="1:71" ht="21.95" customHeight="1">
      <c r="A54" s="364"/>
      <c r="B54" s="365"/>
      <c r="C54" s="46"/>
      <c r="D54" s="46"/>
      <c r="E54" s="119" t="s">
        <v>17</v>
      </c>
      <c r="F54" s="49" t="s">
        <v>35</v>
      </c>
      <c r="G54" s="78"/>
      <c r="H54" s="78"/>
      <c r="I54" s="78"/>
      <c r="J54" s="78"/>
      <c r="K54" s="78"/>
      <c r="L54" s="78"/>
      <c r="M54" s="78"/>
      <c r="N54" s="78"/>
      <c r="O54" s="78"/>
      <c r="P54" s="78"/>
      <c r="Q54" s="381"/>
      <c r="R54" s="381"/>
      <c r="S54" s="381"/>
      <c r="T54" s="381"/>
      <c r="U54" s="381"/>
      <c r="V54" s="381"/>
      <c r="W54" s="381"/>
      <c r="X54" s="381"/>
      <c r="Y54" s="49" t="s">
        <v>26</v>
      </c>
      <c r="Z54" s="80"/>
      <c r="AA54" s="381"/>
      <c r="AB54" s="381"/>
      <c r="AC54" s="381"/>
      <c r="AD54" s="381"/>
      <c r="AE54" s="381"/>
      <c r="AF54" s="381"/>
      <c r="AG54" s="381"/>
      <c r="AH54" s="381"/>
      <c r="AI54" s="49" t="s">
        <v>26</v>
      </c>
      <c r="AJ54" s="78"/>
      <c r="AK54" s="49"/>
      <c r="AL54" s="86"/>
      <c r="AM54" s="3"/>
      <c r="AO54" s="182">
        <f>AA54-Q54</f>
        <v>0</v>
      </c>
      <c r="AP54" s="130"/>
      <c r="AS54" s="3"/>
      <c r="AT54" s="3"/>
      <c r="AU54" s="3"/>
      <c r="AV54" s="3"/>
      <c r="AW54" s="3"/>
      <c r="AX54" s="3"/>
      <c r="AY54" s="3"/>
      <c r="AZ54" s="3"/>
      <c r="BA54" s="3"/>
      <c r="BB54" s="3"/>
      <c r="BC54" s="3"/>
      <c r="BD54" s="3"/>
      <c r="BE54" s="3"/>
      <c r="BF54" s="3"/>
      <c r="BG54" s="3"/>
      <c r="BH54" s="3"/>
      <c r="BI54" s="3"/>
      <c r="BJ54" s="3"/>
      <c r="BK54" s="3"/>
      <c r="BL54" s="3"/>
      <c r="BM54" s="3"/>
      <c r="BN54" s="3"/>
      <c r="BO54" s="3"/>
      <c r="BP54" s="3"/>
      <c r="BQ54" s="3"/>
      <c r="BR54" s="3"/>
      <c r="BS54" s="3"/>
    </row>
    <row r="55" spans="1:71" ht="9.9499999999999993" customHeight="1">
      <c r="A55" s="364"/>
      <c r="B55" s="365"/>
      <c r="C55" s="46"/>
      <c r="D55" s="46"/>
      <c r="E55" s="66"/>
      <c r="F55" s="49"/>
      <c r="G55" s="78"/>
      <c r="H55" s="78"/>
      <c r="I55" s="78"/>
      <c r="J55" s="78"/>
      <c r="K55" s="78"/>
      <c r="L55" s="78"/>
      <c r="M55" s="78"/>
      <c r="N55" s="78"/>
      <c r="O55" s="78"/>
      <c r="P55" s="78"/>
      <c r="Q55" s="72"/>
      <c r="R55" s="72"/>
      <c r="S55" s="72"/>
      <c r="T55" s="72"/>
      <c r="U55" s="72"/>
      <c r="V55" s="49"/>
      <c r="W55" s="78"/>
      <c r="X55" s="78"/>
      <c r="Y55" s="78"/>
      <c r="Z55" s="80"/>
      <c r="AA55" s="73"/>
      <c r="AB55" s="73"/>
      <c r="AC55" s="73"/>
      <c r="AD55" s="73"/>
      <c r="AE55" s="73"/>
      <c r="AF55" s="73"/>
      <c r="AG55" s="73"/>
      <c r="AH55" s="73"/>
      <c r="AI55" s="49"/>
      <c r="AJ55" s="78"/>
      <c r="AK55" s="49"/>
      <c r="AL55" s="86"/>
      <c r="AM55" s="3"/>
      <c r="AO55" s="3"/>
      <c r="AS55" s="3"/>
      <c r="AT55" s="3"/>
      <c r="AU55" s="3"/>
      <c r="AV55" s="3"/>
      <c r="AW55" s="3"/>
      <c r="AX55" s="3"/>
      <c r="AY55" s="3"/>
      <c r="AZ55" s="3"/>
      <c r="BA55" s="3"/>
      <c r="BB55" s="3"/>
      <c r="BC55" s="3"/>
      <c r="BD55" s="3"/>
      <c r="BE55" s="3"/>
      <c r="BF55" s="3"/>
      <c r="BG55" s="3"/>
      <c r="BH55" s="3"/>
      <c r="BI55" s="3"/>
      <c r="BJ55" s="3"/>
      <c r="BK55" s="3"/>
      <c r="BL55" s="3"/>
      <c r="BM55" s="3"/>
      <c r="BN55" s="3"/>
      <c r="BO55" s="3"/>
      <c r="BP55" s="3"/>
      <c r="BQ55" s="3"/>
      <c r="BR55" s="3"/>
      <c r="BS55" s="3"/>
    </row>
    <row r="56" spans="1:71" ht="21.95" customHeight="1">
      <c r="A56" s="364"/>
      <c r="B56" s="365"/>
      <c r="C56" s="48"/>
      <c r="D56" s="48"/>
      <c r="E56" s="382" t="s">
        <v>29</v>
      </c>
      <c r="F56" s="382"/>
      <c r="G56" s="382"/>
      <c r="H56" s="382"/>
      <c r="I56" s="383"/>
      <c r="J56" s="383"/>
      <c r="K56" s="383"/>
      <c r="L56" s="383"/>
      <c r="M56" s="383"/>
      <c r="N56" s="383"/>
      <c r="O56" s="383"/>
      <c r="P56" s="383"/>
      <c r="Q56" s="383"/>
      <c r="R56" s="383"/>
      <c r="S56" s="383"/>
      <c r="T56" s="383"/>
      <c r="U56" s="383"/>
      <c r="V56" s="383"/>
      <c r="W56" s="383"/>
      <c r="X56" s="383"/>
      <c r="Y56" s="383"/>
      <c r="Z56" s="383"/>
      <c r="AA56" s="383"/>
      <c r="AB56" s="383"/>
      <c r="AC56" s="383"/>
      <c r="AD56" s="383"/>
      <c r="AE56" s="383"/>
      <c r="AF56" s="383"/>
      <c r="AG56" s="383"/>
      <c r="AH56" s="383"/>
      <c r="AI56" s="383"/>
      <c r="AJ56" s="383"/>
      <c r="AK56" s="49" t="s">
        <v>25</v>
      </c>
      <c r="AL56" s="86"/>
      <c r="AM56" s="3"/>
      <c r="AO56" s="3"/>
      <c r="AP56" s="130"/>
      <c r="AS56" s="3"/>
      <c r="AT56" s="3"/>
      <c r="AU56" s="3"/>
      <c r="AV56" s="3"/>
      <c r="AW56" s="3"/>
      <c r="AX56" s="3"/>
      <c r="AY56" s="3"/>
      <c r="AZ56" s="3"/>
      <c r="BA56" s="3"/>
      <c r="BB56" s="3"/>
      <c r="BC56" s="3"/>
      <c r="BD56" s="3"/>
      <c r="BE56" s="3"/>
      <c r="BF56" s="3"/>
      <c r="BG56" s="3"/>
      <c r="BH56" s="3"/>
      <c r="BI56" s="3"/>
      <c r="BJ56" s="3"/>
      <c r="BK56" s="3"/>
      <c r="BL56" s="3"/>
      <c r="BM56" s="3"/>
      <c r="BN56" s="3"/>
      <c r="BO56" s="3"/>
      <c r="BP56" s="3"/>
      <c r="BQ56" s="3"/>
      <c r="BR56" s="3"/>
      <c r="BS56" s="3"/>
    </row>
    <row r="57" spans="1:71" ht="21.95" customHeight="1">
      <c r="A57" s="364"/>
      <c r="B57" s="365"/>
      <c r="C57" s="48"/>
      <c r="D57" s="48"/>
      <c r="E57" s="382" t="s">
        <v>29</v>
      </c>
      <c r="F57" s="382"/>
      <c r="G57" s="382"/>
      <c r="H57" s="382"/>
      <c r="I57" s="383"/>
      <c r="J57" s="383"/>
      <c r="K57" s="383"/>
      <c r="L57" s="383"/>
      <c r="M57" s="383"/>
      <c r="N57" s="383"/>
      <c r="O57" s="383"/>
      <c r="P57" s="383"/>
      <c r="Q57" s="383"/>
      <c r="R57" s="383"/>
      <c r="S57" s="383"/>
      <c r="T57" s="383"/>
      <c r="U57" s="383"/>
      <c r="V57" s="383"/>
      <c r="W57" s="383"/>
      <c r="X57" s="383"/>
      <c r="Y57" s="383"/>
      <c r="Z57" s="383"/>
      <c r="AA57" s="383"/>
      <c r="AB57" s="383"/>
      <c r="AC57" s="383"/>
      <c r="AD57" s="383"/>
      <c r="AE57" s="383"/>
      <c r="AF57" s="383"/>
      <c r="AG57" s="383"/>
      <c r="AH57" s="383"/>
      <c r="AI57" s="383"/>
      <c r="AJ57" s="383"/>
      <c r="AK57" s="49" t="s">
        <v>25</v>
      </c>
      <c r="AL57" s="86"/>
      <c r="AM57" s="3"/>
      <c r="AO57" s="3"/>
      <c r="AS57" s="3"/>
      <c r="AT57" s="3"/>
      <c r="AU57" s="3"/>
      <c r="AV57" s="3"/>
      <c r="AW57" s="3"/>
      <c r="AX57" s="3"/>
      <c r="AY57" s="3"/>
      <c r="AZ57" s="3"/>
      <c r="BA57" s="3"/>
      <c r="BB57" s="3"/>
      <c r="BC57" s="3"/>
      <c r="BD57" s="3"/>
      <c r="BE57" s="3"/>
      <c r="BF57" s="3"/>
      <c r="BG57" s="3"/>
      <c r="BH57" s="3"/>
      <c r="BI57" s="3"/>
      <c r="BJ57" s="3"/>
      <c r="BK57" s="3"/>
      <c r="BL57" s="3"/>
      <c r="BM57" s="3"/>
      <c r="BN57" s="3"/>
      <c r="BO57" s="3"/>
      <c r="BP57" s="3"/>
      <c r="BQ57" s="3"/>
      <c r="BR57" s="3"/>
      <c r="BS57" s="3"/>
    </row>
    <row r="58" spans="1:71" ht="9.9499999999999993" customHeight="1" thickBot="1">
      <c r="A58" s="364"/>
      <c r="B58" s="365"/>
      <c r="C58" s="48"/>
      <c r="D58" s="48"/>
      <c r="E58" s="21"/>
      <c r="F58" s="49"/>
      <c r="G58" s="78"/>
      <c r="H58" s="78"/>
      <c r="I58" s="49"/>
      <c r="J58" s="49"/>
      <c r="K58" s="49"/>
      <c r="L58" s="49"/>
      <c r="M58" s="49"/>
      <c r="N58" s="49"/>
      <c r="O58" s="49"/>
      <c r="P58" s="49"/>
      <c r="Q58" s="49"/>
      <c r="R58" s="49"/>
      <c r="S58" s="49"/>
      <c r="T58" s="49"/>
      <c r="U58" s="49"/>
      <c r="V58" s="49"/>
      <c r="W58" s="49"/>
      <c r="X58" s="49"/>
      <c r="Y58" s="49"/>
      <c r="Z58" s="49"/>
      <c r="AA58" s="49"/>
      <c r="AB58" s="49"/>
      <c r="AC58" s="49"/>
      <c r="AD58" s="49"/>
      <c r="AE58" s="49"/>
      <c r="AF58" s="49"/>
      <c r="AG58" s="49"/>
      <c r="AH58" s="49"/>
      <c r="AI58" s="49"/>
      <c r="AJ58" s="49"/>
      <c r="AK58" s="49"/>
      <c r="AL58" s="86"/>
      <c r="AM58" s="3"/>
      <c r="AO58" s="3"/>
      <c r="AS58" s="3"/>
      <c r="AT58" s="3"/>
      <c r="AU58" s="3"/>
      <c r="AV58" s="3"/>
      <c r="AW58" s="3"/>
      <c r="AX58" s="3"/>
      <c r="AY58" s="3"/>
      <c r="AZ58" s="3"/>
      <c r="BA58" s="3"/>
      <c r="BB58" s="3"/>
      <c r="BC58" s="3"/>
      <c r="BD58" s="3"/>
      <c r="BE58" s="3"/>
      <c r="BF58" s="3"/>
      <c r="BG58" s="3"/>
      <c r="BH58" s="3"/>
      <c r="BI58" s="3"/>
      <c r="BJ58" s="3"/>
      <c r="BK58" s="3"/>
      <c r="BL58" s="3"/>
      <c r="BM58" s="3"/>
      <c r="BN58" s="3"/>
      <c r="BO58" s="3"/>
      <c r="BP58" s="3"/>
      <c r="BQ58" s="3"/>
      <c r="BR58" s="3"/>
      <c r="BS58" s="3"/>
    </row>
    <row r="59" spans="1:71" ht="21.95" customHeight="1" thickBot="1">
      <c r="A59" s="364"/>
      <c r="B59" s="365"/>
      <c r="C59" s="46"/>
      <c r="D59" s="75"/>
      <c r="E59" s="75"/>
      <c r="F59" s="50"/>
      <c r="G59" s="49"/>
      <c r="H59" s="78"/>
      <c r="I59" s="78"/>
      <c r="J59" s="78"/>
      <c r="K59" s="80"/>
      <c r="L59" s="80"/>
      <c r="M59" s="122" t="s">
        <v>92</v>
      </c>
      <c r="N59" s="393"/>
      <c r="O59" s="394"/>
      <c r="P59" s="394"/>
      <c r="Q59" s="394"/>
      <c r="R59" s="394"/>
      <c r="S59" s="394"/>
      <c r="T59" s="394"/>
      <c r="U59" s="395"/>
      <c r="V59" s="49" t="s">
        <v>24</v>
      </c>
      <c r="W59" s="80"/>
      <c r="X59" s="80"/>
      <c r="Y59" s="80"/>
      <c r="Z59" s="80" t="s">
        <v>50</v>
      </c>
      <c r="AA59" s="396">
        <f>AO59</f>
        <v>-2000</v>
      </c>
      <c r="AB59" s="397"/>
      <c r="AC59" s="397"/>
      <c r="AD59" s="397"/>
      <c r="AE59" s="397"/>
      <c r="AF59" s="397"/>
      <c r="AG59" s="397"/>
      <c r="AH59" s="398"/>
      <c r="AI59" s="49" t="s">
        <v>24</v>
      </c>
      <c r="AJ59" s="21"/>
      <c r="AK59" s="78"/>
      <c r="AL59" s="86"/>
      <c r="AM59" s="3"/>
      <c r="AO59" s="182">
        <f>SUM(AO42:AO54)</f>
        <v>-2000</v>
      </c>
      <c r="AS59" s="3"/>
      <c r="AT59" s="3"/>
      <c r="AU59" s="3"/>
      <c r="AV59" s="3"/>
      <c r="AW59" s="3"/>
      <c r="AX59" s="3"/>
      <c r="AY59" s="3"/>
      <c r="AZ59" s="3"/>
      <c r="BA59" s="3"/>
      <c r="BB59" s="3"/>
      <c r="BC59" s="3"/>
      <c r="BD59" s="3"/>
      <c r="BE59" s="3"/>
      <c r="BF59" s="3"/>
      <c r="BG59" s="3"/>
      <c r="BH59" s="3"/>
      <c r="BI59" s="3"/>
      <c r="BJ59" s="3"/>
      <c r="BK59" s="3"/>
      <c r="BL59" s="3"/>
      <c r="BM59" s="3"/>
      <c r="BN59" s="3"/>
      <c r="BO59" s="3"/>
      <c r="BP59" s="3"/>
      <c r="BQ59" s="3"/>
      <c r="BR59" s="3"/>
      <c r="BS59" s="3"/>
    </row>
    <row r="60" spans="1:71" ht="9.9499999999999993" customHeight="1">
      <c r="A60" s="364"/>
      <c r="B60" s="365"/>
      <c r="C60" s="46"/>
      <c r="D60" s="75"/>
      <c r="E60" s="75"/>
      <c r="F60" s="75"/>
      <c r="G60" s="75"/>
      <c r="H60" s="75"/>
      <c r="I60" s="75"/>
      <c r="J60" s="75"/>
      <c r="K60" s="75"/>
      <c r="L60" s="75"/>
      <c r="M60" s="75"/>
      <c r="N60" s="75"/>
      <c r="O60" s="75"/>
      <c r="P60" s="75"/>
      <c r="Q60" s="75"/>
      <c r="R60" s="70"/>
      <c r="S60" s="70"/>
      <c r="T60" s="70"/>
      <c r="U60" s="70"/>
      <c r="V60" s="70"/>
      <c r="W60" s="70"/>
      <c r="X60" s="70"/>
      <c r="Y60" s="70"/>
      <c r="Z60" s="74"/>
      <c r="AA60" s="70"/>
      <c r="AB60" s="70"/>
      <c r="AC60" s="70"/>
      <c r="AD60" s="70"/>
      <c r="AE60" s="70"/>
      <c r="AF60" s="70"/>
      <c r="AG60" s="70"/>
      <c r="AH60" s="70"/>
      <c r="AI60" s="41"/>
      <c r="AJ60" s="21"/>
      <c r="AK60" s="78"/>
      <c r="AL60" s="86"/>
      <c r="AM60" s="3"/>
      <c r="AO60" s="3"/>
      <c r="AS60" s="3"/>
      <c r="AT60" s="3"/>
      <c r="AU60" s="3"/>
      <c r="AV60" s="3"/>
      <c r="AW60" s="3"/>
      <c r="AX60" s="3"/>
      <c r="AY60" s="3"/>
      <c r="AZ60" s="3"/>
      <c r="BA60" s="3"/>
      <c r="BB60" s="3"/>
      <c r="BC60" s="3"/>
      <c r="BD60" s="3"/>
      <c r="BE60" s="3"/>
      <c r="BF60" s="3"/>
      <c r="BG60" s="3"/>
      <c r="BH60" s="3"/>
      <c r="BI60" s="3"/>
      <c r="BJ60" s="3"/>
      <c r="BK60" s="3"/>
      <c r="BL60" s="3"/>
      <c r="BM60" s="3"/>
      <c r="BN60" s="3"/>
      <c r="BO60" s="3"/>
      <c r="BP60" s="3"/>
      <c r="BQ60" s="3"/>
      <c r="BR60" s="3"/>
      <c r="BS60" s="3"/>
    </row>
    <row r="61" spans="1:71" s="4" customFormat="1" ht="21.95" customHeight="1">
      <c r="A61" s="364"/>
      <c r="B61" s="365"/>
      <c r="C61" s="107"/>
      <c r="D61" s="311" t="s">
        <v>93</v>
      </c>
      <c r="E61" s="311"/>
      <c r="F61" s="311"/>
      <c r="G61" s="311"/>
      <c r="H61" s="311"/>
      <c r="I61" s="311"/>
      <c r="J61" s="311"/>
      <c r="K61" s="311"/>
      <c r="L61" s="386">
        <f>N35-N59</f>
        <v>0</v>
      </c>
      <c r="M61" s="387"/>
      <c r="N61" s="387"/>
      <c r="O61" s="387"/>
      <c r="P61" s="387"/>
      <c r="Q61" s="388"/>
      <c r="R61" s="49" t="s">
        <v>24</v>
      </c>
      <c r="S61" s="108"/>
      <c r="T61" s="311" t="s">
        <v>96</v>
      </c>
      <c r="U61" s="311"/>
      <c r="V61" s="311"/>
      <c r="W61" s="311"/>
      <c r="X61" s="311"/>
      <c r="Y61" s="311"/>
      <c r="Z61" s="311"/>
      <c r="AA61" s="311"/>
      <c r="AB61" s="389"/>
      <c r="AC61" s="390">
        <f>L61+AA35-AA59</f>
        <v>2000</v>
      </c>
      <c r="AD61" s="391"/>
      <c r="AE61" s="391"/>
      <c r="AF61" s="391"/>
      <c r="AG61" s="391"/>
      <c r="AH61" s="392"/>
      <c r="AI61" s="49" t="s">
        <v>24</v>
      </c>
      <c r="AJ61" s="21"/>
      <c r="AK61" s="21"/>
      <c r="AL61" s="109"/>
      <c r="AM61" s="89"/>
      <c r="AO61" s="89"/>
      <c r="AP61" s="126"/>
      <c r="AQ61" s="126"/>
      <c r="AR61" s="126"/>
      <c r="AS61" s="89"/>
      <c r="AT61" s="89"/>
      <c r="AU61" s="89"/>
      <c r="AV61" s="89"/>
      <c r="AW61" s="89"/>
      <c r="AX61" s="89"/>
      <c r="AY61" s="89"/>
      <c r="AZ61" s="89"/>
      <c r="BA61" s="89"/>
      <c r="BB61" s="89"/>
      <c r="BC61" s="89"/>
      <c r="BD61" s="89"/>
      <c r="BE61" s="89"/>
      <c r="BF61" s="89"/>
      <c r="BG61" s="89"/>
      <c r="BH61" s="89"/>
      <c r="BI61" s="89"/>
      <c r="BJ61" s="89"/>
      <c r="BK61" s="89"/>
      <c r="BL61" s="89"/>
      <c r="BM61" s="89"/>
      <c r="BN61" s="89"/>
      <c r="BO61" s="89"/>
      <c r="BP61" s="89"/>
      <c r="BQ61" s="89"/>
      <c r="BR61" s="89"/>
      <c r="BS61" s="89"/>
    </row>
    <row r="62" spans="1:71" s="4" customFormat="1" ht="21.95" customHeight="1" thickBot="1">
      <c r="A62" s="366"/>
      <c r="B62" s="367"/>
      <c r="C62" s="110"/>
      <c r="D62" s="384" t="s">
        <v>94</v>
      </c>
      <c r="E62" s="384"/>
      <c r="F62" s="384"/>
      <c r="G62" s="384"/>
      <c r="H62" s="384"/>
      <c r="I62" s="384"/>
      <c r="J62" s="384"/>
      <c r="K62" s="384"/>
      <c r="L62" s="385" t="e">
        <f>L61/N35*100</f>
        <v>#DIV/0!</v>
      </c>
      <c r="M62" s="385"/>
      <c r="N62" s="385"/>
      <c r="O62" s="385"/>
      <c r="P62" s="385"/>
      <c r="Q62" s="385"/>
      <c r="R62" s="111" t="s">
        <v>98</v>
      </c>
      <c r="S62" s="111"/>
      <c r="T62" s="384" t="s">
        <v>94</v>
      </c>
      <c r="U62" s="384"/>
      <c r="V62" s="384"/>
      <c r="W62" s="384"/>
      <c r="X62" s="384"/>
      <c r="Y62" s="384"/>
      <c r="Z62" s="384"/>
      <c r="AA62" s="384"/>
      <c r="AB62" s="384"/>
      <c r="AC62" s="385" t="e">
        <f>AC61/(N35+AA35)*100</f>
        <v>#DIV/0!</v>
      </c>
      <c r="AD62" s="385"/>
      <c r="AE62" s="385"/>
      <c r="AF62" s="385"/>
      <c r="AG62" s="385"/>
      <c r="AH62" s="385"/>
      <c r="AI62" s="111" t="s">
        <v>98</v>
      </c>
      <c r="AJ62" s="111"/>
      <c r="AK62" s="111"/>
      <c r="AL62" s="112"/>
      <c r="AM62" s="89"/>
      <c r="AO62" s="89"/>
      <c r="AP62" s="126"/>
      <c r="AQ62" s="126"/>
      <c r="AR62" s="126"/>
      <c r="AS62" s="89"/>
      <c r="AT62" s="89"/>
      <c r="AU62" s="89"/>
      <c r="AV62" s="89"/>
      <c r="AW62" s="89"/>
      <c r="AX62" s="89"/>
      <c r="AY62" s="89"/>
      <c r="AZ62" s="89"/>
      <c r="BA62" s="89"/>
      <c r="BB62" s="89"/>
      <c r="BC62" s="89"/>
      <c r="BD62" s="89"/>
      <c r="BE62" s="89"/>
      <c r="BF62" s="89"/>
      <c r="BG62" s="89"/>
      <c r="BH62" s="89"/>
      <c r="BI62" s="89"/>
      <c r="BJ62" s="89"/>
      <c r="BK62" s="89"/>
      <c r="BL62" s="89"/>
      <c r="BM62" s="89"/>
      <c r="BN62" s="89"/>
      <c r="BO62" s="89"/>
      <c r="BP62" s="89"/>
      <c r="BQ62" s="89"/>
      <c r="BR62" s="89"/>
      <c r="BS62" s="89"/>
    </row>
    <row r="63" spans="1:71" ht="30" customHeight="1">
      <c r="AL63" s="123"/>
      <c r="AM63" s="3"/>
      <c r="AO63" s="3"/>
      <c r="AS63" s="3"/>
      <c r="AT63" s="3"/>
      <c r="AU63" s="3"/>
      <c r="AV63" s="3"/>
      <c r="AW63" s="3"/>
      <c r="AX63" s="3"/>
      <c r="AY63" s="3"/>
      <c r="AZ63" s="3"/>
      <c r="BA63" s="3"/>
      <c r="BB63" s="3"/>
      <c r="BC63" s="3"/>
      <c r="BD63" s="3"/>
      <c r="BE63" s="3"/>
      <c r="BF63" s="3"/>
      <c r="BG63" s="3"/>
      <c r="BH63" s="3"/>
      <c r="BI63" s="3"/>
      <c r="BJ63" s="3"/>
      <c r="BK63" s="3"/>
      <c r="BL63" s="3"/>
      <c r="BM63" s="3"/>
      <c r="BN63" s="3"/>
      <c r="BO63" s="3"/>
      <c r="BP63" s="3"/>
      <c r="BQ63" s="3"/>
      <c r="BR63" s="3"/>
      <c r="BS63" s="3"/>
    </row>
    <row r="64" spans="1:71" ht="30" customHeight="1">
      <c r="AL64" s="123"/>
      <c r="AM64" s="3"/>
      <c r="AO64" s="3"/>
      <c r="AS64" s="3"/>
      <c r="AT64" s="3"/>
      <c r="AU64" s="3"/>
      <c r="AV64" s="3"/>
      <c r="AW64" s="3"/>
      <c r="AX64" s="3"/>
      <c r="AY64" s="3"/>
      <c r="AZ64" s="3"/>
      <c r="BA64" s="3"/>
      <c r="BB64" s="3"/>
      <c r="BC64" s="3"/>
      <c r="BD64" s="3"/>
      <c r="BE64" s="3"/>
      <c r="BF64" s="3"/>
      <c r="BG64" s="3"/>
      <c r="BH64" s="3"/>
      <c r="BI64" s="3"/>
      <c r="BJ64" s="3"/>
      <c r="BK64" s="3"/>
      <c r="BL64" s="3"/>
      <c r="BM64" s="3"/>
      <c r="BN64" s="3"/>
      <c r="BO64" s="3"/>
      <c r="BP64" s="3"/>
      <c r="BR64" s="3"/>
      <c r="BS64" s="3"/>
    </row>
    <row r="65" spans="38:68" ht="30" customHeight="1">
      <c r="AL65" s="123"/>
      <c r="AM65" s="3"/>
      <c r="AO65" s="3"/>
      <c r="AS65" s="3"/>
      <c r="AT65" s="3"/>
      <c r="AU65" s="3"/>
      <c r="AV65" s="3"/>
      <c r="AW65" s="3"/>
      <c r="AX65" s="3"/>
      <c r="AY65" s="3"/>
      <c r="AZ65" s="3"/>
      <c r="BA65" s="3"/>
      <c r="BB65" s="3"/>
      <c r="BC65" s="3"/>
      <c r="BD65" s="3"/>
      <c r="BE65" s="3"/>
      <c r="BF65" s="3"/>
      <c r="BG65" s="3"/>
      <c r="BH65" s="3"/>
      <c r="BI65" s="3"/>
      <c r="BJ65" s="3"/>
      <c r="BK65" s="3"/>
      <c r="BL65" s="3"/>
      <c r="BM65" s="3"/>
      <c r="BN65" s="3"/>
      <c r="BO65" s="3"/>
      <c r="BP65" s="3"/>
    </row>
    <row r="66" spans="38:68" ht="30" customHeight="1">
      <c r="AL66" s="123"/>
      <c r="AM66" s="3"/>
      <c r="AO66" s="3"/>
      <c r="AS66" s="3"/>
      <c r="AT66" s="3"/>
      <c r="AU66" s="3"/>
      <c r="AV66" s="3"/>
      <c r="AW66" s="3"/>
      <c r="AX66" s="3"/>
      <c r="AY66" s="3"/>
      <c r="AZ66" s="3"/>
      <c r="BA66" s="3"/>
      <c r="BB66" s="3"/>
      <c r="BC66" s="3"/>
      <c r="BD66" s="3"/>
      <c r="BE66" s="3"/>
      <c r="BF66" s="3"/>
      <c r="BG66" s="3"/>
      <c r="BH66" s="3"/>
      <c r="BI66" s="3"/>
      <c r="BJ66" s="3"/>
      <c r="BK66" s="3"/>
      <c r="BL66" s="3"/>
      <c r="BM66" s="3"/>
      <c r="BN66" s="3"/>
      <c r="BO66" s="3"/>
      <c r="BP66" s="3"/>
    </row>
    <row r="67" spans="38:68" ht="30" customHeight="1">
      <c r="AL67" s="123"/>
      <c r="AM67" s="3"/>
      <c r="AO67" s="3"/>
      <c r="AS67" s="3"/>
      <c r="AT67" s="3"/>
      <c r="AU67" s="3"/>
      <c r="AV67" s="3"/>
      <c r="AW67" s="3"/>
      <c r="AX67" s="3"/>
      <c r="AY67" s="3"/>
      <c r="AZ67" s="3"/>
      <c r="BA67" s="3"/>
      <c r="BB67" s="3"/>
      <c r="BC67" s="3"/>
      <c r="BD67" s="3"/>
      <c r="BE67" s="3"/>
      <c r="BF67" s="3"/>
      <c r="BG67" s="3"/>
      <c r="BH67" s="3"/>
      <c r="BI67" s="3"/>
      <c r="BJ67" s="3"/>
      <c r="BK67" s="3"/>
      <c r="BL67" s="3"/>
      <c r="BM67" s="3"/>
      <c r="BN67" s="3"/>
      <c r="BO67" s="3"/>
      <c r="BP67" s="3"/>
    </row>
    <row r="68" spans="38:68" ht="30" customHeight="1">
      <c r="AL68" s="123"/>
      <c r="AM68" s="3"/>
      <c r="AO68" s="3"/>
      <c r="AS68" s="3"/>
      <c r="AT68" s="3"/>
      <c r="AU68" s="3"/>
      <c r="AV68" s="3"/>
      <c r="AW68" s="3"/>
      <c r="AX68" s="3"/>
      <c r="AY68" s="3"/>
      <c r="AZ68" s="3"/>
      <c r="BA68" s="3"/>
      <c r="BB68" s="3"/>
      <c r="BC68" s="3"/>
      <c r="BD68" s="3"/>
      <c r="BE68" s="3"/>
      <c r="BF68" s="3"/>
      <c r="BG68" s="3"/>
      <c r="BH68" s="3"/>
      <c r="BI68" s="3"/>
      <c r="BJ68" s="3"/>
      <c r="BK68" s="3"/>
      <c r="BL68" s="3"/>
      <c r="BM68" s="3"/>
      <c r="BP68" s="3"/>
    </row>
    <row r="69" spans="38:68" ht="30" customHeight="1">
      <c r="AL69" s="123"/>
      <c r="AM69" s="3"/>
      <c r="AO69" s="3"/>
      <c r="AS69" s="3"/>
      <c r="AT69" s="3"/>
      <c r="AU69" s="3"/>
      <c r="AV69" s="3"/>
      <c r="AW69" s="3"/>
      <c r="AX69" s="3"/>
      <c r="AY69" s="3"/>
      <c r="AZ69" s="3"/>
      <c r="BA69" s="3"/>
      <c r="BB69" s="3"/>
      <c r="BC69" s="3"/>
      <c r="BD69" s="3"/>
      <c r="BE69" s="3"/>
      <c r="BF69" s="3"/>
      <c r="BG69" s="3"/>
      <c r="BH69" s="3"/>
      <c r="BI69" s="3"/>
      <c r="BJ69" s="3"/>
      <c r="BK69" s="3"/>
      <c r="BL69" s="3"/>
      <c r="BM69" s="3"/>
    </row>
    <row r="83" spans="4:44" s="1" customFormat="1" ht="30" customHeight="1">
      <c r="D83" s="2"/>
      <c r="E83" s="2"/>
      <c r="F83" s="2"/>
      <c r="G83" s="2"/>
      <c r="H83" s="2"/>
      <c r="I83" s="2"/>
      <c r="J83" s="2"/>
      <c r="K83" s="2"/>
      <c r="L83" s="2"/>
      <c r="M83" s="2"/>
      <c r="N83" s="2"/>
      <c r="O83" s="2"/>
      <c r="P83" s="2"/>
      <c r="Q83" s="2"/>
      <c r="R83" s="2"/>
      <c r="S83" s="2"/>
      <c r="T83" s="2"/>
      <c r="U83" s="2"/>
      <c r="V83" s="2"/>
      <c r="W83" s="2"/>
      <c r="X83" s="2"/>
      <c r="Y83" s="2"/>
      <c r="Z83" s="2"/>
      <c r="AA83" s="2"/>
      <c r="AB83" s="2"/>
      <c r="AC83" s="2"/>
      <c r="AD83" s="2"/>
      <c r="AE83" s="2"/>
      <c r="AF83" s="2"/>
      <c r="AG83" s="2"/>
      <c r="AH83" s="2"/>
      <c r="AI83" s="2"/>
      <c r="AJ83" s="2"/>
      <c r="AK83" s="2"/>
      <c r="AL83" s="20"/>
      <c r="AP83" s="131"/>
      <c r="AQ83" s="131"/>
      <c r="AR83" s="131"/>
    </row>
    <row r="84" spans="4:44" s="1" customFormat="1" ht="30" customHeight="1">
      <c r="D84" s="2"/>
      <c r="E84" s="2"/>
      <c r="F84" s="2"/>
      <c r="G84" s="2"/>
      <c r="H84" s="2"/>
      <c r="I84" s="2"/>
      <c r="J84" s="2"/>
      <c r="K84" s="2"/>
      <c r="L84" s="2"/>
      <c r="M84" s="2"/>
      <c r="N84" s="2"/>
      <c r="O84" s="2"/>
      <c r="P84" s="2"/>
      <c r="Q84" s="2"/>
      <c r="R84" s="2"/>
      <c r="S84" s="2"/>
      <c r="T84" s="2"/>
      <c r="U84" s="2"/>
      <c r="V84" s="2"/>
      <c r="W84" s="2"/>
      <c r="X84" s="2"/>
      <c r="Y84" s="2"/>
      <c r="Z84" s="2"/>
      <c r="AA84" s="2"/>
      <c r="AB84" s="2"/>
      <c r="AC84" s="2"/>
      <c r="AD84" s="2"/>
      <c r="AE84" s="2"/>
      <c r="AF84" s="2"/>
      <c r="AG84" s="2"/>
      <c r="AH84" s="2"/>
      <c r="AI84" s="2"/>
      <c r="AJ84" s="2"/>
      <c r="AK84" s="2"/>
      <c r="AL84" s="20"/>
      <c r="AP84" s="131"/>
      <c r="AQ84" s="131"/>
      <c r="AR84" s="131"/>
    </row>
    <row r="85" spans="4:44" s="1" customFormat="1" ht="30" customHeight="1">
      <c r="D85" s="2"/>
      <c r="E85" s="2"/>
      <c r="F85" s="2"/>
      <c r="G85" s="2"/>
      <c r="H85" s="2"/>
      <c r="I85" s="2"/>
      <c r="J85" s="2"/>
      <c r="K85" s="2"/>
      <c r="L85" s="2"/>
      <c r="M85" s="2"/>
      <c r="N85" s="2"/>
      <c r="O85" s="2"/>
      <c r="P85" s="2"/>
      <c r="Q85" s="2"/>
      <c r="R85" s="2"/>
      <c r="S85" s="2"/>
      <c r="T85" s="2"/>
      <c r="U85" s="2"/>
      <c r="V85" s="2"/>
      <c r="W85" s="2"/>
      <c r="X85" s="2"/>
      <c r="Y85" s="2"/>
      <c r="Z85" s="2"/>
      <c r="AA85" s="2"/>
      <c r="AB85" s="2"/>
      <c r="AC85" s="2"/>
      <c r="AD85" s="2"/>
      <c r="AE85" s="2"/>
      <c r="AF85" s="2"/>
      <c r="AG85" s="2"/>
      <c r="AH85" s="2"/>
      <c r="AI85" s="2"/>
      <c r="AJ85" s="2"/>
      <c r="AK85" s="2"/>
      <c r="AL85" s="20"/>
      <c r="AP85" s="131"/>
      <c r="AQ85" s="131"/>
      <c r="AR85" s="131"/>
    </row>
    <row r="86" spans="4:44" s="1" customFormat="1" ht="30" customHeight="1">
      <c r="D86" s="2"/>
      <c r="E86" s="2"/>
      <c r="F86" s="2"/>
      <c r="G86" s="2"/>
      <c r="H86" s="2"/>
      <c r="I86" s="2"/>
      <c r="J86" s="2"/>
      <c r="K86" s="2"/>
      <c r="L86" s="2"/>
      <c r="M86" s="2"/>
      <c r="N86" s="2"/>
      <c r="O86" s="2"/>
      <c r="P86" s="2"/>
      <c r="Q86" s="2"/>
      <c r="R86" s="2"/>
      <c r="S86" s="2"/>
      <c r="T86" s="2"/>
      <c r="U86" s="2"/>
      <c r="V86" s="2"/>
      <c r="W86" s="2"/>
      <c r="X86" s="2"/>
      <c r="Y86" s="2"/>
      <c r="Z86" s="2"/>
      <c r="AA86" s="2"/>
      <c r="AB86" s="2"/>
      <c r="AC86" s="2"/>
      <c r="AD86" s="2"/>
      <c r="AE86" s="2"/>
      <c r="AF86" s="2"/>
      <c r="AG86" s="2"/>
      <c r="AH86" s="2"/>
      <c r="AI86" s="2"/>
      <c r="AJ86" s="2"/>
      <c r="AK86" s="2"/>
      <c r="AL86" s="20"/>
      <c r="AP86" s="131"/>
      <c r="AQ86" s="131"/>
      <c r="AR86" s="131"/>
    </row>
    <row r="87" spans="4:44" s="1" customFormat="1" ht="30" customHeight="1">
      <c r="D87" s="2"/>
      <c r="E87" s="2"/>
      <c r="F87" s="2"/>
      <c r="G87" s="2"/>
      <c r="H87" s="2"/>
      <c r="I87" s="2"/>
      <c r="J87" s="2"/>
      <c r="K87" s="2"/>
      <c r="L87" s="2"/>
      <c r="M87" s="2"/>
      <c r="N87" s="2"/>
      <c r="O87" s="2"/>
      <c r="P87" s="2"/>
      <c r="Q87" s="2"/>
      <c r="R87" s="2"/>
      <c r="S87" s="2"/>
      <c r="T87" s="2"/>
      <c r="U87" s="2"/>
      <c r="V87" s="2"/>
      <c r="W87" s="2"/>
      <c r="X87" s="2"/>
      <c r="Y87" s="2"/>
      <c r="Z87" s="2"/>
      <c r="AA87" s="2"/>
      <c r="AB87" s="2"/>
      <c r="AC87" s="2"/>
      <c r="AD87" s="2"/>
      <c r="AE87" s="2"/>
      <c r="AF87" s="2"/>
      <c r="AG87" s="2"/>
      <c r="AH87" s="2"/>
      <c r="AI87" s="2"/>
      <c r="AJ87" s="2"/>
      <c r="AK87" s="2"/>
      <c r="AL87" s="20"/>
      <c r="AP87" s="131"/>
      <c r="AQ87" s="131"/>
      <c r="AR87" s="131"/>
    </row>
    <row r="88" spans="4:44" s="1" customFormat="1" ht="30" customHeight="1">
      <c r="D88" s="2"/>
      <c r="E88" s="2"/>
      <c r="F88" s="2"/>
      <c r="G88" s="2"/>
      <c r="H88" s="2"/>
      <c r="I88" s="2"/>
      <c r="J88" s="2"/>
      <c r="K88" s="2"/>
      <c r="L88" s="2"/>
      <c r="M88" s="2"/>
      <c r="N88" s="2"/>
      <c r="O88" s="2"/>
      <c r="P88" s="2"/>
      <c r="Q88" s="2"/>
      <c r="R88" s="2"/>
      <c r="S88" s="2"/>
      <c r="T88" s="2"/>
      <c r="U88" s="2"/>
      <c r="V88" s="2"/>
      <c r="W88" s="2"/>
      <c r="X88" s="2"/>
      <c r="Y88" s="2"/>
      <c r="Z88" s="2"/>
      <c r="AA88" s="2"/>
      <c r="AB88" s="2"/>
      <c r="AC88" s="2"/>
      <c r="AD88" s="2"/>
      <c r="AE88" s="2"/>
      <c r="AF88" s="2"/>
      <c r="AG88" s="2"/>
      <c r="AH88" s="2"/>
      <c r="AI88" s="2"/>
      <c r="AJ88" s="2"/>
      <c r="AK88" s="2"/>
      <c r="AL88" s="20"/>
      <c r="AP88" s="131"/>
      <c r="AQ88" s="131"/>
      <c r="AR88" s="131"/>
    </row>
    <row r="89" spans="4:44" s="1" customFormat="1" ht="30" customHeight="1">
      <c r="D89" s="2"/>
      <c r="E89" s="2"/>
      <c r="F89" s="2"/>
      <c r="G89" s="2"/>
      <c r="H89" s="2"/>
      <c r="I89" s="2"/>
      <c r="J89" s="2"/>
      <c r="K89" s="2"/>
      <c r="L89" s="2"/>
      <c r="M89" s="2"/>
      <c r="N89" s="2"/>
      <c r="O89" s="2"/>
      <c r="P89" s="2"/>
      <c r="Q89" s="2"/>
      <c r="R89" s="2"/>
      <c r="S89" s="2"/>
      <c r="T89" s="2"/>
      <c r="U89" s="2"/>
      <c r="V89" s="2"/>
      <c r="W89" s="2"/>
      <c r="X89" s="2"/>
      <c r="Y89" s="2"/>
      <c r="Z89" s="2"/>
      <c r="AA89" s="2"/>
      <c r="AB89" s="2"/>
      <c r="AC89" s="2"/>
      <c r="AD89" s="2"/>
      <c r="AE89" s="2"/>
      <c r="AF89" s="2"/>
      <c r="AG89" s="2"/>
      <c r="AH89" s="2"/>
      <c r="AI89" s="2"/>
      <c r="AJ89" s="2"/>
      <c r="AK89" s="2"/>
      <c r="AL89" s="20"/>
      <c r="AP89" s="131"/>
      <c r="AQ89" s="131"/>
      <c r="AR89" s="131"/>
    </row>
  </sheetData>
  <mergeCells count="120">
    <mergeCell ref="AB28:AD28"/>
    <mergeCell ref="AG28:AI28"/>
    <mergeCell ref="Q42:X42"/>
    <mergeCell ref="AA42:AH42"/>
    <mergeCell ref="E37:AJ38"/>
    <mergeCell ref="M32:AA32"/>
    <mergeCell ref="AC32:AD33"/>
    <mergeCell ref="AE32:AJ33"/>
    <mergeCell ref="M33:AA33"/>
    <mergeCell ref="N35:U35"/>
    <mergeCell ref="AA35:AH35"/>
    <mergeCell ref="E28:I28"/>
    <mergeCell ref="K28:V28"/>
    <mergeCell ref="AB11:AD11"/>
    <mergeCell ref="AG11:AI11"/>
    <mergeCell ref="AB15:AD15"/>
    <mergeCell ref="AG15:AI15"/>
    <mergeCell ref="AB19:AD19"/>
    <mergeCell ref="AG19:AI19"/>
    <mergeCell ref="Q54:X54"/>
    <mergeCell ref="AA54:AH54"/>
    <mergeCell ref="AB26:AD26"/>
    <mergeCell ref="AG26:AI26"/>
    <mergeCell ref="AB21:AD21"/>
    <mergeCell ref="AG21:AI21"/>
    <mergeCell ref="AB22:AD22"/>
    <mergeCell ref="AG22:AI22"/>
    <mergeCell ref="AB23:AD23"/>
    <mergeCell ref="AG23:AI23"/>
    <mergeCell ref="AB27:AD27"/>
    <mergeCell ref="AG27:AI27"/>
    <mergeCell ref="Q41:X41"/>
    <mergeCell ref="AA41:AH41"/>
    <mergeCell ref="AB25:AD25"/>
    <mergeCell ref="AG25:AI25"/>
    <mergeCell ref="AG30:AI30"/>
    <mergeCell ref="AA30:AD30"/>
    <mergeCell ref="Q44:X44"/>
    <mergeCell ref="AA44:AH44"/>
    <mergeCell ref="E51:H51"/>
    <mergeCell ref="I51:AJ51"/>
    <mergeCell ref="E46:H46"/>
    <mergeCell ref="I46:AJ46"/>
    <mergeCell ref="D62:K62"/>
    <mergeCell ref="L62:Q62"/>
    <mergeCell ref="T62:AB62"/>
    <mergeCell ref="AC62:AH62"/>
    <mergeCell ref="D61:K61"/>
    <mergeCell ref="L61:Q61"/>
    <mergeCell ref="T61:AB61"/>
    <mergeCell ref="AC61:AH61"/>
    <mergeCell ref="E47:H47"/>
    <mergeCell ref="I47:AJ47"/>
    <mergeCell ref="E57:H57"/>
    <mergeCell ref="I57:AJ57"/>
    <mergeCell ref="N59:U59"/>
    <mergeCell ref="AA59:AH59"/>
    <mergeCell ref="E52:H52"/>
    <mergeCell ref="I52:AJ52"/>
    <mergeCell ref="E56:H56"/>
    <mergeCell ref="I56:AJ56"/>
    <mergeCell ref="R12:T12"/>
    <mergeCell ref="U12:V12"/>
    <mergeCell ref="AB12:AD12"/>
    <mergeCell ref="AG12:AI12"/>
    <mergeCell ref="AB14:AD14"/>
    <mergeCell ref="AG14:AI14"/>
    <mergeCell ref="Q49:X49"/>
    <mergeCell ref="AA49:AH49"/>
    <mergeCell ref="E24:I24"/>
    <mergeCell ref="K24:Q24"/>
    <mergeCell ref="R24:T24"/>
    <mergeCell ref="U24:V24"/>
    <mergeCell ref="AB24:AD24"/>
    <mergeCell ref="AG24:AI24"/>
    <mergeCell ref="AB17:AD17"/>
    <mergeCell ref="AG17:AI17"/>
    <mergeCell ref="AB18:AD18"/>
    <mergeCell ref="AG18:AI18"/>
    <mergeCell ref="E20:I20"/>
    <mergeCell ref="K20:Q20"/>
    <mergeCell ref="R20:T20"/>
    <mergeCell ref="U20:V20"/>
    <mergeCell ref="AB20:AD20"/>
    <mergeCell ref="AG20:AI20"/>
    <mergeCell ref="A1:AK1"/>
    <mergeCell ref="AC2:AD2"/>
    <mergeCell ref="AF2:AG2"/>
    <mergeCell ref="AI2:AJ2"/>
    <mergeCell ref="K8:Q8"/>
    <mergeCell ref="R8:T8"/>
    <mergeCell ref="U8:V8"/>
    <mergeCell ref="AB8:AD8"/>
    <mergeCell ref="AG8:AI8"/>
    <mergeCell ref="A2:I2"/>
    <mergeCell ref="J2:W2"/>
    <mergeCell ref="AB9:AD9"/>
    <mergeCell ref="AG9:AI9"/>
    <mergeCell ref="A3:AL3"/>
    <mergeCell ref="A4:B62"/>
    <mergeCell ref="K4:O4"/>
    <mergeCell ref="AF6:AH6"/>
    <mergeCell ref="E7:I7"/>
    <mergeCell ref="K7:Q7"/>
    <mergeCell ref="U7:V7"/>
    <mergeCell ref="AA7:AE7"/>
    <mergeCell ref="AF7:AJ7"/>
    <mergeCell ref="E8:I8"/>
    <mergeCell ref="AB13:AD13"/>
    <mergeCell ref="AG13:AI13"/>
    <mergeCell ref="E16:I16"/>
    <mergeCell ref="K16:Q16"/>
    <mergeCell ref="R16:T16"/>
    <mergeCell ref="U16:V16"/>
    <mergeCell ref="AB16:AD16"/>
    <mergeCell ref="AG16:AI16"/>
    <mergeCell ref="AB10:AD10"/>
    <mergeCell ref="AG10:AI10"/>
    <mergeCell ref="E12:I12"/>
    <mergeCell ref="K12:Q12"/>
  </mergeCells>
  <phoneticPr fontId="4"/>
  <conditionalFormatting sqref="A4 P4:AK4 C4:K5 AF5 C6:D7 C8:E8 C9:C27 E17:G19 AJ31:AK31 AJ34:AK36 C36:G36 C39:T39 AJ39:AK39 C29:C35">
    <cfRule type="expression" dxfId="112" priority="207">
      <formula>#REF!&gt;#REF!</formula>
    </cfRule>
  </conditionalFormatting>
  <conditionalFormatting sqref="C37:D38">
    <cfRule type="expression" dxfId="111" priority="95">
      <formula>#REF!&gt;#REF!</formula>
    </cfRule>
  </conditionalFormatting>
  <conditionalFormatting sqref="D16:D27 D29:D30">
    <cfRule type="expression" dxfId="110" priority="146">
      <formula>#REF!&gt;#REF!</formula>
    </cfRule>
  </conditionalFormatting>
  <conditionalFormatting sqref="D59 U39 I46:AK47 C44:D58 E44:E52 I51:AK52">
    <cfRule type="expression" dxfId="109" priority="133">
      <formula>#REF!&gt;#REF!</formula>
    </cfRule>
  </conditionalFormatting>
  <conditionalFormatting sqref="D12:E12">
    <cfRule type="expression" dxfId="108" priority="65">
      <formula>#REF!&gt;#REF!</formula>
    </cfRule>
  </conditionalFormatting>
  <conditionalFormatting sqref="D32:I33">
    <cfRule type="expression" dxfId="107" priority="127">
      <formula>#REF!&gt;#REF!</formula>
    </cfRule>
  </conditionalFormatting>
  <conditionalFormatting sqref="D6:Z6 AE6:AF6 AI6:AJ6">
    <cfRule type="expression" dxfId="106" priority="130">
      <formula>#REF!&gt;#REF!</formula>
    </cfRule>
  </conditionalFormatting>
  <conditionalFormatting sqref="E7 J7:K7 C40:AK40 C41:Q43 F44:P44 F45:AA45 F48:AK48 F50:AA50 F53:AK53 E55:AA55 F58:AK58 C59:C60 AK59:AK60">
    <cfRule type="expression" dxfId="105" priority="136">
      <formula>#REF!&gt;#REF!</formula>
    </cfRule>
  </conditionalFormatting>
  <conditionalFormatting sqref="E16">
    <cfRule type="expression" dxfId="104" priority="64">
      <formula>#REF!&gt;#REF!</formula>
    </cfRule>
  </conditionalFormatting>
  <conditionalFormatting sqref="E20">
    <cfRule type="expression" dxfId="103" priority="63">
      <formula>#REF!&gt;#REF!</formula>
    </cfRule>
  </conditionalFormatting>
  <conditionalFormatting sqref="E24">
    <cfRule type="expression" dxfId="102" priority="62">
      <formula>#REF!&gt;#REF!</formula>
    </cfRule>
  </conditionalFormatting>
  <conditionalFormatting sqref="E56:E57">
    <cfRule type="expression" dxfId="101" priority="82">
      <formula>#REF!&gt;#REF!</formula>
    </cfRule>
  </conditionalFormatting>
  <conditionalFormatting sqref="E21:H23 N21:N23 Q21:Q23">
    <cfRule type="expression" dxfId="100" priority="167">
      <formula>#REF!&gt;#REF!</formula>
    </cfRule>
  </conditionalFormatting>
  <conditionalFormatting sqref="E25:H27 E29:H29">
    <cfRule type="expression" dxfId="99" priority="145">
      <formula>#REF!&gt;#REF!</formula>
    </cfRule>
  </conditionalFormatting>
  <conditionalFormatting sqref="E35:J35">
    <cfRule type="expression" dxfId="98" priority="192">
      <formula>#REF!&gt;#REF!</formula>
    </cfRule>
  </conditionalFormatting>
  <conditionalFormatting sqref="E54:Q54">
    <cfRule type="expression" dxfId="97" priority="107">
      <formula>#REF!&gt;#REF!</formula>
    </cfRule>
  </conditionalFormatting>
  <conditionalFormatting sqref="E9:U11">
    <cfRule type="expression" dxfId="96" priority="194">
      <formula>#REF!&gt;#REF!</formula>
    </cfRule>
  </conditionalFormatting>
  <conditionalFormatting sqref="E13:U15">
    <cfRule type="expression" dxfId="95" priority="176">
      <formula>#REF!&gt;#REF!</formula>
    </cfRule>
  </conditionalFormatting>
  <conditionalFormatting sqref="E31:U31 E34:U34">
    <cfRule type="expression" dxfId="94" priority="203">
      <formula>#REF!&gt;#REF!</formula>
    </cfRule>
  </conditionalFormatting>
  <conditionalFormatting sqref="F59:J59">
    <cfRule type="expression" dxfId="93" priority="104">
      <formula>#REF!&gt;#REF!</formula>
    </cfRule>
  </conditionalFormatting>
  <conditionalFormatting sqref="F49:Q49">
    <cfRule type="expression" dxfId="92" priority="113">
      <formula>#REF!&gt;#REF!</formula>
    </cfRule>
  </conditionalFormatting>
  <conditionalFormatting sqref="H17">
    <cfRule type="expression" dxfId="91" priority="188">
      <formula>#REF!&gt;#REF!</formula>
    </cfRule>
  </conditionalFormatting>
  <conditionalFormatting sqref="I56:AK57">
    <cfRule type="expression" dxfId="90" priority="90">
      <formula>#REF!&gt;#REF!</formula>
    </cfRule>
  </conditionalFormatting>
  <conditionalFormatting sqref="N25:N27 N29">
    <cfRule type="expression" dxfId="89" priority="153">
      <formula>#REF!&gt;#REF!</formula>
    </cfRule>
  </conditionalFormatting>
  <conditionalFormatting sqref="P5:AA5">
    <cfRule type="expression" dxfId="88" priority="191">
      <formula>#REF!&gt;#REF!</formula>
    </cfRule>
  </conditionalFormatting>
  <conditionalFormatting sqref="Q25:Q27 Q29:Q30">
    <cfRule type="expression" dxfId="87" priority="74">
      <formula>#REF!&gt;#REF!</formula>
    </cfRule>
  </conditionalFormatting>
  <conditionalFormatting sqref="Q42:Q44">
    <cfRule type="expression" dxfId="86" priority="121">
      <formula>#REF!&gt;#REF!</formula>
    </cfRule>
  </conditionalFormatting>
  <conditionalFormatting sqref="R43">
    <cfRule type="expression" dxfId="85" priority="131">
      <formula>#REF!&gt;#REF!</formula>
    </cfRule>
  </conditionalFormatting>
  <conditionalFormatting sqref="R7:U8">
    <cfRule type="expression" dxfId="84" priority="135">
      <formula>#REF!&gt;#REF!</formula>
    </cfRule>
  </conditionalFormatting>
  <conditionalFormatting sqref="R12:U12">
    <cfRule type="expression" dxfId="83" priority="69">
      <formula>#REF!&gt;#REF!</formula>
    </cfRule>
  </conditionalFormatting>
  <conditionalFormatting sqref="R16:U16">
    <cfRule type="expression" dxfId="82" priority="68">
      <formula>#REF!&gt;#REF!</formula>
    </cfRule>
  </conditionalFormatting>
  <conditionalFormatting sqref="R20:U20">
    <cfRule type="expression" dxfId="81" priority="67">
      <formula>#REF!&gt;#REF!</formula>
    </cfRule>
  </conditionalFormatting>
  <conditionalFormatting sqref="R24:U24">
    <cfRule type="expression" dxfId="80" priority="66">
      <formula>#REF!&gt;#REF!</formula>
    </cfRule>
  </conditionalFormatting>
  <conditionalFormatting sqref="S17:U19">
    <cfRule type="expression" dxfId="79" priority="193">
      <formula>#REF!&gt;#REF!</formula>
    </cfRule>
  </conditionalFormatting>
  <conditionalFormatting sqref="S21:U23">
    <cfRule type="expression" dxfId="78" priority="169">
      <formula>#REF!&gt;#REF!</formula>
    </cfRule>
  </conditionalFormatting>
  <conditionalFormatting sqref="S25:U27 S29:U29">
    <cfRule type="expression" dxfId="77" priority="155">
      <formula>#REF!&gt;#REF!</formula>
    </cfRule>
  </conditionalFormatting>
  <conditionalFormatting sqref="W12:Z12">
    <cfRule type="expression" dxfId="76" priority="177">
      <formula>#REF!&gt;#REF!</formula>
    </cfRule>
  </conditionalFormatting>
  <conditionalFormatting sqref="W8:AA8 AA9:AA27">
    <cfRule type="expression" dxfId="75" priority="195">
      <formula>#REF!&gt;#REF!</formula>
    </cfRule>
  </conditionalFormatting>
  <conditionalFormatting sqref="Y42:Y44">
    <cfRule type="expression" dxfId="74" priority="123">
      <formula>#REF!&gt;#REF!</formula>
    </cfRule>
  </conditionalFormatting>
  <conditionalFormatting sqref="Y30:Z30">
    <cfRule type="expression" dxfId="73" priority="73">
      <formula>#REF!&gt;#REF!</formula>
    </cfRule>
  </conditionalFormatting>
  <conditionalFormatting sqref="Y49:AA49">
    <cfRule type="expression" dxfId="72" priority="111">
      <formula>#REF!&gt;#REF!</formula>
    </cfRule>
  </conditionalFormatting>
  <conditionalFormatting sqref="Y54:AA54">
    <cfRule type="expression" dxfId="71" priority="105">
      <formula>#REF!&gt;#REF!</formula>
    </cfRule>
  </conditionalFormatting>
  <conditionalFormatting sqref="Z41:Z42 AI41:AK45">
    <cfRule type="expression" dxfId="70" priority="132">
      <formula>#REF!&gt;#REF!</formula>
    </cfRule>
  </conditionalFormatting>
  <conditionalFormatting sqref="Z43:AA44">
    <cfRule type="expression" dxfId="69" priority="117">
      <formula>#REF!&gt;#REF!</formula>
    </cfRule>
  </conditionalFormatting>
  <conditionalFormatting sqref="AA7">
    <cfRule type="expression" dxfId="68" priority="128">
      <formula>#REF!&gt;#REF!</formula>
    </cfRule>
  </conditionalFormatting>
  <conditionalFormatting sqref="AA30:AA31">
    <cfRule type="expression" dxfId="67" priority="71">
      <formula>#REF!&gt;#REF!</formula>
    </cfRule>
  </conditionalFormatting>
  <conditionalFormatting sqref="AA42">
    <cfRule type="expression" dxfId="66" priority="119">
      <formula>#REF!&gt;#REF!</formula>
    </cfRule>
  </conditionalFormatting>
  <conditionalFormatting sqref="AB9:AB15 AB29 AB18:AB19 AB22:AB23 AB26:AB27">
    <cfRule type="expression" dxfId="65" priority="44">
      <formula>#REF!&gt;#REF!</formula>
    </cfRule>
  </conditionalFormatting>
  <conditionalFormatting sqref="AD31:AF31 AA34 AD34:AF34 AI34">
    <cfRule type="expression" dxfId="64" priority="204">
      <formula>#REF!&gt;#REF!</formula>
    </cfRule>
  </conditionalFormatting>
  <conditionalFormatting sqref="AE8:AE27 AE29">
    <cfRule type="expression" dxfId="63" priority="79">
      <formula>#REF!&gt;#REF!</formula>
    </cfRule>
  </conditionalFormatting>
  <conditionalFormatting sqref="AF7:AF27 AF29">
    <cfRule type="expression" dxfId="62" priority="61">
      <formula>#REF!&gt;#REF!</formula>
    </cfRule>
  </conditionalFormatting>
  <conditionalFormatting sqref="AG11 AG15 AG19 AG23 AG27 AG29">
    <cfRule type="expression" dxfId="61" priority="41">
      <formula>#REF!&gt;#REF!</formula>
    </cfRule>
  </conditionalFormatting>
  <conditionalFormatting sqref="AI31">
    <cfRule type="expression" dxfId="60" priority="75">
      <formula>#REF!&gt;#REF!</formula>
    </cfRule>
  </conditionalFormatting>
  <conditionalFormatting sqref="AI60">
    <cfRule type="expression" dxfId="59" priority="134">
      <formula>#REF!&gt;#REF!</formula>
    </cfRule>
  </conditionalFormatting>
  <conditionalFormatting sqref="AI49:AK50">
    <cfRule type="expression" dxfId="58" priority="116">
      <formula>#REF!&gt;#REF!</formula>
    </cfRule>
  </conditionalFormatting>
  <conditionalFormatting sqref="AI54:AK55">
    <cfRule type="expression" dxfId="57" priority="110">
      <formula>#REF!&gt;#REF!</formula>
    </cfRule>
  </conditionalFormatting>
  <conditionalFormatting sqref="AJ8:AJ27 E30:Q30 AJ29:AJ30">
    <cfRule type="expression" dxfId="56" priority="76">
      <formula>#REF!&gt;#REF!</formula>
    </cfRule>
  </conditionalFormatting>
  <conditionalFormatting sqref="AK5:AK27 AK29:AK30">
    <cfRule type="expression" dxfId="55" priority="174">
      <formula>#REF!&gt;#REF!</formula>
    </cfRule>
  </conditionalFormatting>
  <conditionalFormatting sqref="AK32:AK33">
    <cfRule type="expression" dxfId="54" priority="126">
      <formula>#REF!&gt;#REF!</formula>
    </cfRule>
  </conditionalFormatting>
  <conditionalFormatting sqref="AG9:AG10">
    <cfRule type="expression" dxfId="53" priority="40">
      <formula>#REF!&gt;#REF!</formula>
    </cfRule>
  </conditionalFormatting>
  <conditionalFormatting sqref="AG13:AG14">
    <cfRule type="expression" dxfId="52" priority="39">
      <formula>#REF!&gt;#REF!</formula>
    </cfRule>
  </conditionalFormatting>
  <conditionalFormatting sqref="AG18">
    <cfRule type="expression" dxfId="51" priority="38">
      <formula>#REF!&gt;#REF!</formula>
    </cfRule>
  </conditionalFormatting>
  <conditionalFormatting sqref="AG21:AG22">
    <cfRule type="expression" dxfId="50" priority="37">
      <formula>#REF!&gt;#REF!</formula>
    </cfRule>
  </conditionalFormatting>
  <conditionalFormatting sqref="AG26">
    <cfRule type="expression" dxfId="49" priority="36">
      <formula>#REF!&gt;#REF!</formula>
    </cfRule>
  </conditionalFormatting>
  <conditionalFormatting sqref="AG12">
    <cfRule type="expression" dxfId="48" priority="23">
      <formula>#REF!&gt;#REF!</formula>
    </cfRule>
  </conditionalFormatting>
  <conditionalFormatting sqref="AB8">
    <cfRule type="expression" dxfId="47" priority="22">
      <formula>#REF!&gt;#REF!</formula>
    </cfRule>
  </conditionalFormatting>
  <conditionalFormatting sqref="AG8">
    <cfRule type="expression" dxfId="46" priority="21">
      <formula>#REF!&gt;#REF!</formula>
    </cfRule>
  </conditionalFormatting>
  <conditionalFormatting sqref="AB16">
    <cfRule type="expression" dxfId="45" priority="20">
      <formula>#REF!&gt;#REF!</formula>
    </cfRule>
  </conditionalFormatting>
  <conditionalFormatting sqref="AB21">
    <cfRule type="expression" dxfId="44" priority="8">
      <formula>#REF!&gt;#REF!</formula>
    </cfRule>
  </conditionalFormatting>
  <conditionalFormatting sqref="AG20">
    <cfRule type="expression" dxfId="43" priority="6">
      <formula>#REF!&gt;#REF!</formula>
    </cfRule>
  </conditionalFormatting>
  <conditionalFormatting sqref="AG16">
    <cfRule type="expression" dxfId="42" priority="11">
      <formula>#REF!&gt;#REF!</formula>
    </cfRule>
  </conditionalFormatting>
  <conditionalFormatting sqref="AG17">
    <cfRule type="expression" dxfId="41" priority="13">
      <formula>#REF!&gt;#REF!</formula>
    </cfRule>
  </conditionalFormatting>
  <conditionalFormatting sqref="AB17">
    <cfRule type="expression" dxfId="40" priority="14">
      <formula>#REF!&gt;#REF!</formula>
    </cfRule>
  </conditionalFormatting>
  <conditionalFormatting sqref="AG25">
    <cfRule type="expression" dxfId="39" priority="2">
      <formula>#REF!&gt;#REF!</formula>
    </cfRule>
  </conditionalFormatting>
  <conditionalFormatting sqref="AG24">
    <cfRule type="expression" dxfId="38" priority="1">
      <formula>#REF!&gt;#REF!</formula>
    </cfRule>
  </conditionalFormatting>
  <conditionalFormatting sqref="AB20">
    <cfRule type="expression" dxfId="37" priority="7">
      <formula>#REF!&gt;#REF!</formula>
    </cfRule>
  </conditionalFormatting>
  <conditionalFormatting sqref="AB25">
    <cfRule type="expression" dxfId="36" priority="4">
      <formula>#REF!&gt;#REF!</formula>
    </cfRule>
  </conditionalFormatting>
  <conditionalFormatting sqref="AB24">
    <cfRule type="expression" dxfId="35" priority="3">
      <formula>#REF!&gt;#REF!</formula>
    </cfRule>
  </conditionalFormatting>
  <conditionalFormatting sqref="C28">
    <cfRule type="expression" dxfId="34" priority="35">
      <formula>#REF!&gt;#REF!</formula>
    </cfRule>
  </conditionalFormatting>
  <conditionalFormatting sqref="D28">
    <cfRule type="expression" dxfId="33" priority="25">
      <formula>#REF!&gt;#REF!</formula>
    </cfRule>
  </conditionalFormatting>
  <conditionalFormatting sqref="E28">
    <cfRule type="expression" dxfId="32" priority="26">
      <formula>#REF!&gt;#REF!</formula>
    </cfRule>
  </conditionalFormatting>
  <conditionalFormatting sqref="K28">
    <cfRule type="expression" dxfId="31" priority="24">
      <formula>#REF!&gt;#REF!</formula>
    </cfRule>
  </conditionalFormatting>
  <conditionalFormatting sqref="AB28">
    <cfRule type="expression" dxfId="30" priority="30">
      <formula>#REF!&gt;#REF!</formula>
    </cfRule>
  </conditionalFormatting>
  <conditionalFormatting sqref="AE28">
    <cfRule type="expression" dxfId="29" priority="31">
      <formula>#REF!&gt;#REF!</formula>
    </cfRule>
  </conditionalFormatting>
  <conditionalFormatting sqref="AF28">
    <cfRule type="expression" dxfId="28" priority="32">
      <formula>#REF!&gt;#REF!</formula>
    </cfRule>
  </conditionalFormatting>
  <conditionalFormatting sqref="AG28">
    <cfRule type="expression" dxfId="27" priority="29">
      <formula>#REF!&gt;#REF!</formula>
    </cfRule>
  </conditionalFormatting>
  <conditionalFormatting sqref="AJ28">
    <cfRule type="expression" dxfId="26" priority="28">
      <formula>#REF!&gt;#REF!</formula>
    </cfRule>
  </conditionalFormatting>
  <conditionalFormatting sqref="AK28">
    <cfRule type="expression" dxfId="25" priority="34">
      <formula>#REF!&gt;#REF!</formula>
    </cfRule>
  </conditionalFormatting>
  <dataValidations count="3">
    <dataValidation type="list" allowBlank="1" showInputMessage="1" showErrorMessage="1" error="「⑥上記以外のサービス」にご記入ください。" sqref="K24:Q24 K8:Q8 K12:Q12 K16:Q16 K20:Q20" xr:uid="{1EFFCBDB-0A53-48BF-BC4D-29D1EB5C7E23}">
      <formula1>INDIRECT(E8)</formula1>
    </dataValidation>
    <dataValidation type="list" allowBlank="1" showInputMessage="1" sqref="Z2" xr:uid="{899FA9FB-E843-40B5-9FF8-C963DBDEFE0E}">
      <formula1>"2019,2020"</formula1>
    </dataValidation>
    <dataValidation type="list" allowBlank="1" showInputMessage="1" showErrorMessage="1" sqref="E54:E55 D41 E42:E45 E49:E50 D6 D32 E30" xr:uid="{961042FD-EB29-4C48-AFEC-515F14BBC65F}">
      <formula1>"□,☑"</formula1>
    </dataValidation>
  </dataValidations>
  <printOptions horizontalCentered="1" verticalCentered="1"/>
  <pageMargins left="0.70866141732283472" right="0.70866141732283472" top="0.59055118110236227" bottom="0.39370078740157483" header="0.31496062992125984" footer="0.31496062992125984"/>
  <pageSetup paperSize="9" scale="64" orientation="portrait" r:id="rId1"/>
  <headerFooter>
    <oddHeader>&amp;L&amp;"HG丸ｺﾞｼｯｸM-PRO,標準"&amp;14【物価高騰対応資金用（別紙）】</oddHeader>
  </headerFooter>
  <drawing r:id="rId2"/>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xr:uid="{4FC2C5CB-94F3-4396-917B-4A99AAD9382B}">
          <x14:formula1>
            <xm:f>施設種類!$A$1:$D$1</xm:f>
          </x14:formula1>
          <xm:sqref>E8:I8 E12:I12 E16:I16 E20:I20 E24:I24</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6BE85A-386D-4A29-9A7E-C5F0ECD8F5E9}">
  <sheetPr codeName="Sheet2">
    <pageSetUpPr fitToPage="1"/>
  </sheetPr>
  <dimension ref="A1:AS67"/>
  <sheetViews>
    <sheetView topLeftCell="A13" workbookViewId="0">
      <selection activeCell="H19" sqref="H19"/>
    </sheetView>
  </sheetViews>
  <sheetFormatPr defaultRowHeight="18.75"/>
  <cols>
    <col min="2" max="2" width="6.625" customWidth="1"/>
    <col min="3" max="3" width="8.75" bestFit="1" customWidth="1"/>
    <col min="4" max="4" width="19" customWidth="1"/>
    <col min="5" max="5" width="9" customWidth="1"/>
    <col min="10" max="10" width="48.375" bestFit="1" customWidth="1"/>
    <col min="11" max="11" width="2.625" style="141" customWidth="1"/>
    <col min="12" max="12" width="5.625" customWidth="1"/>
    <col min="13" max="16" width="7.625" customWidth="1"/>
    <col min="17" max="17" width="18.375" bestFit="1" customWidth="1"/>
    <col min="18" max="18" width="10.625" bestFit="1" customWidth="1"/>
    <col min="19" max="19" width="7.625" customWidth="1"/>
    <col min="20" max="20" width="9.625" bestFit="1" customWidth="1"/>
    <col min="21" max="21" width="7.625" customWidth="1"/>
    <col min="22" max="22" width="8.625" customWidth="1"/>
    <col min="23" max="23" width="7.625" style="173" customWidth="1"/>
    <col min="24" max="24" width="10.625" bestFit="1" customWidth="1"/>
    <col min="25" max="25" width="13" bestFit="1" customWidth="1"/>
    <col min="26" max="26" width="8.625" style="177" customWidth="1"/>
    <col min="27" max="28" width="8.625" style="178" customWidth="1"/>
    <col min="29" max="39" width="8.625" customWidth="1"/>
  </cols>
  <sheetData>
    <row r="1" spans="1:45">
      <c r="E1" s="81" t="s">
        <v>39</v>
      </c>
      <c r="F1" s="75"/>
      <c r="G1" s="81" t="s">
        <v>60</v>
      </c>
      <c r="J1" s="133" t="s">
        <v>234</v>
      </c>
      <c r="K1" s="140"/>
    </row>
    <row r="2" spans="1:45">
      <c r="A2">
        <v>1</v>
      </c>
      <c r="B2" t="s">
        <v>263</v>
      </c>
      <c r="C2" s="137"/>
      <c r="D2" s="80" t="s">
        <v>258</v>
      </c>
      <c r="E2" s="166"/>
      <c r="F2" s="49" t="s">
        <v>365</v>
      </c>
      <c r="G2" s="166"/>
      <c r="H2" s="49" t="s">
        <v>365</v>
      </c>
      <c r="J2" t="s">
        <v>207</v>
      </c>
      <c r="K2" s="141">
        <v>1</v>
      </c>
      <c r="M2" t="s">
        <v>37</v>
      </c>
      <c r="N2" t="e">
        <f>VLOOKUP(経営改善計画!K8,J:K,2,FALSE)</f>
        <v>#N/A</v>
      </c>
      <c r="O2" s="165" t="str">
        <f>IFERROR(INDEX($A$2:$F$21,MATCH($N$2,$A$2:$A$21,0),2),"定員数")</f>
        <v>定員数</v>
      </c>
      <c r="P2" s="151"/>
      <c r="Q2" s="157" t="str">
        <f>IFERROR(INDEX($A$2:$F$21,MATCH($N$2,$A$2:$A$21,0),4),"年間収入額")</f>
        <v>年間収入額</v>
      </c>
      <c r="R2" s="168"/>
      <c r="S2" s="159" t="str">
        <f>IFERROR(INDEX($A$2:$F$21,MATCH($N$2,$A$2:$A$21,0),6),"千円")</f>
        <v>千円</v>
      </c>
      <c r="T2" s="158"/>
      <c r="U2" s="160" t="str">
        <f>IFERROR(INDEX($A$2:$F$21,MATCH($N$2,$A$2:$A$21,0),6),"千円")</f>
        <v>千円</v>
      </c>
      <c r="W2" s="174">
        <f>経営改善計画!U8</f>
        <v>0</v>
      </c>
      <c r="X2" s="188">
        <f>経営改善計画!AB8</f>
        <v>0</v>
      </c>
      <c r="Y2" s="188">
        <f>経営改善計画!AG8</f>
        <v>0</v>
      </c>
      <c r="Z2" s="177" t="s">
        <v>264</v>
      </c>
      <c r="AA2" s="178" t="e">
        <f>X2/(W2*X3/100)/X4*1000</f>
        <v>#DIV/0!</v>
      </c>
      <c r="AB2" s="178" t="e">
        <f>Y2/(W2*Y3/100)/Y4*1000</f>
        <v>#DIV/0!</v>
      </c>
      <c r="AJ2" t="s">
        <v>240</v>
      </c>
    </row>
    <row r="3" spans="1:45">
      <c r="D3" s="80" t="s">
        <v>18</v>
      </c>
      <c r="E3" s="134"/>
      <c r="F3" s="49" t="s">
        <v>19</v>
      </c>
      <c r="G3" s="134"/>
      <c r="H3" s="49" t="s">
        <v>252</v>
      </c>
      <c r="J3" t="s">
        <v>208</v>
      </c>
      <c r="K3" s="141">
        <v>1</v>
      </c>
      <c r="O3" s="152"/>
      <c r="Q3" s="80" t="str">
        <f>IFERROR(INDEX($A$2:$F$21,MATCH($N$2,$A$2:$A$21,0)+1,4),"稼働率")</f>
        <v>稼働率</v>
      </c>
      <c r="R3" s="167"/>
      <c r="S3" s="49" t="str">
        <f>IFERROR(INDEX($A$2:$F$21,MATCH($N$2,$A$2:$A$21,0)+1,6),"％")</f>
        <v>％</v>
      </c>
      <c r="T3" s="134"/>
      <c r="U3" s="161" t="str">
        <f>IFERROR(INDEX($A$2:$F$21,MATCH($N$2,$A$2:$A$21,0)+1,6),"％")</f>
        <v>％</v>
      </c>
      <c r="W3" s="175"/>
      <c r="X3" s="189">
        <f>経営改善計画!AB9</f>
        <v>0</v>
      </c>
      <c r="Y3" s="189">
        <f>経営改善計画!AG9</f>
        <v>0</v>
      </c>
      <c r="Z3" s="177" t="s">
        <v>265</v>
      </c>
      <c r="AA3" s="178" t="e">
        <f>X2/X3/X4*1000</f>
        <v>#DIV/0!</v>
      </c>
      <c r="AB3" s="178" t="e">
        <f>Y2/Y3/Y4*1000</f>
        <v>#DIV/0!</v>
      </c>
      <c r="AI3">
        <v>1</v>
      </c>
      <c r="AK3" s="148" t="s">
        <v>18</v>
      </c>
      <c r="AL3" s="148"/>
      <c r="AM3" s="148" t="s">
        <v>98</v>
      </c>
      <c r="AN3" s="149" t="s">
        <v>20</v>
      </c>
      <c r="AO3" s="149"/>
      <c r="AP3" s="149" t="s">
        <v>21</v>
      </c>
      <c r="AQ3" s="148" t="s">
        <v>238</v>
      </c>
      <c r="AR3" s="148"/>
      <c r="AS3" s="148" t="s">
        <v>22</v>
      </c>
    </row>
    <row r="4" spans="1:45">
      <c r="D4" s="80" t="s">
        <v>239</v>
      </c>
      <c r="E4" s="136"/>
      <c r="F4" s="49" t="s">
        <v>22</v>
      </c>
      <c r="G4" s="136"/>
      <c r="H4" s="49" t="s">
        <v>22</v>
      </c>
      <c r="J4" t="s">
        <v>350</v>
      </c>
      <c r="K4" s="141">
        <v>1</v>
      </c>
      <c r="O4" s="152"/>
      <c r="Q4" s="80" t="str">
        <f>IFERROR(INDEX($A$2:$F$21,MATCH($N$2,$A$2:$A$21,0)+2,4),"年間営業日数")</f>
        <v>年間営業日数</v>
      </c>
      <c r="R4" s="167"/>
      <c r="S4" s="49" t="str">
        <f>IFERROR(INDEX($A$2:$F$21,MATCH($N$2,$A$2:$A$21,0)+2,6),"日")</f>
        <v>日</v>
      </c>
      <c r="T4" s="136"/>
      <c r="U4" s="161" t="str">
        <f>IFERROR(INDEX($A$2:$F$21,MATCH($N$2,$A$2:$A$21,0)+2,6),"日")</f>
        <v>日</v>
      </c>
      <c r="W4" s="175"/>
      <c r="X4" s="169">
        <f>経営改善計画!AB10</f>
        <v>0</v>
      </c>
      <c r="Y4" s="169">
        <f>経営改善計画!AG10</f>
        <v>0</v>
      </c>
      <c r="AI4">
        <v>2</v>
      </c>
      <c r="AK4" s="148" t="s">
        <v>18</v>
      </c>
      <c r="AL4" s="148"/>
      <c r="AM4" s="148" t="s">
        <v>252</v>
      </c>
      <c r="AN4" s="149" t="s">
        <v>20</v>
      </c>
      <c r="AO4" s="149"/>
      <c r="AP4" s="149" t="s">
        <v>21</v>
      </c>
      <c r="AQ4" s="148" t="s">
        <v>238</v>
      </c>
      <c r="AR4" s="148"/>
      <c r="AS4" s="148" t="s">
        <v>22</v>
      </c>
    </row>
    <row r="5" spans="1:45">
      <c r="D5" s="80" t="s">
        <v>20</v>
      </c>
      <c r="E5" s="155"/>
      <c r="F5" s="49" t="s">
        <v>21</v>
      </c>
      <c r="G5" s="155"/>
      <c r="H5" s="49" t="s">
        <v>21</v>
      </c>
      <c r="J5" t="s">
        <v>351</v>
      </c>
      <c r="K5" s="141">
        <v>1</v>
      </c>
      <c r="O5" s="153"/>
      <c r="P5" s="154"/>
      <c r="Q5" s="162" t="str">
        <f>IFERROR(INDEX($A$2:$F$21,MATCH($N$2,$A$2:$A$21,0)+3,4),"1人1日当たり単価")</f>
        <v>1人1日当たり単価</v>
      </c>
      <c r="R5" s="179" t="e">
        <f>IF($N$2=1,AA2,IF($N$2=2,AA3,IF($N$2=3,AA3,IF($N$2=4,AA2,""))))</f>
        <v>#N/A</v>
      </c>
      <c r="S5" s="163" t="str">
        <f>IFERROR(INDEX($A$2:$F$21,MATCH($N$2,$A$2:$A$21,0)+3,6),"円")</f>
        <v>円</v>
      </c>
      <c r="T5" s="179" t="e">
        <f>IF($N$2=1,AB2,IF($N$2=2,AB3,IF($N$2=3,AB3,IF($N$2=4,AB2," "))))</f>
        <v>#N/A</v>
      </c>
      <c r="U5" s="164" t="str">
        <f>IFERROR(INDEX($A$2:$F$21,MATCH($N$2,$A$2:$A$21,0)+3,6),"円")</f>
        <v>円</v>
      </c>
      <c r="W5" s="176"/>
      <c r="X5" s="170" t="str">
        <f>IFERROR(INDEX($A$2:$F$21,MATCH($N$2,$A$2:$A$21,0)+3,5),"")</f>
        <v/>
      </c>
      <c r="Y5" s="172"/>
      <c r="AI5">
        <v>3</v>
      </c>
      <c r="AK5" s="148" t="s">
        <v>241</v>
      </c>
      <c r="AL5" s="148"/>
      <c r="AM5" s="148" t="s">
        <v>242</v>
      </c>
      <c r="AN5" s="149" t="s">
        <v>20</v>
      </c>
      <c r="AO5" s="149"/>
      <c r="AP5" s="149" t="s">
        <v>21</v>
      </c>
      <c r="AQ5" s="148" t="s">
        <v>238</v>
      </c>
      <c r="AR5" s="148"/>
      <c r="AS5" s="148" t="s">
        <v>22</v>
      </c>
    </row>
    <row r="6" spans="1:45">
      <c r="A6">
        <v>2</v>
      </c>
      <c r="B6" t="s">
        <v>256</v>
      </c>
      <c r="C6" s="137"/>
      <c r="D6" s="187" t="s">
        <v>259</v>
      </c>
      <c r="E6" s="166"/>
      <c r="F6" s="49" t="s">
        <v>365</v>
      </c>
      <c r="G6" s="166"/>
      <c r="H6" s="49" t="s">
        <v>365</v>
      </c>
      <c r="I6" s="80"/>
      <c r="J6" t="s">
        <v>352</v>
      </c>
      <c r="K6" s="142">
        <v>1</v>
      </c>
      <c r="M6" t="s">
        <v>38</v>
      </c>
      <c r="N6" t="e">
        <f>VLOOKUP(経営改善計画!K12,J:K,2,FALSE)</f>
        <v>#N/A</v>
      </c>
      <c r="O6" s="165" t="str">
        <f>IFERROR(INDEX($A$2:$F$21,MATCH($N$6,$A$2:$A$21,0),2),"定員数")</f>
        <v>定員数</v>
      </c>
      <c r="P6" s="151"/>
      <c r="Q6" s="157" t="str">
        <f>IFERROR(INDEX($A$2:$F$21,MATCH($N$6,$A$2:$A$21,0),4),"年間収入額")</f>
        <v>年間収入額</v>
      </c>
      <c r="R6" s="158"/>
      <c r="S6" s="159" t="str">
        <f>IFERROR(INDEX($A$2:$F$21,MATCH($N$6,$A$2:$A$21,0),6),"千円")</f>
        <v>千円</v>
      </c>
      <c r="T6" s="158"/>
      <c r="U6" s="160" t="str">
        <f>IFERROR(INDEX($A$2:$F$21,MATCH($N$6,$A$2:$A$21,0),6),"千円")</f>
        <v>千円</v>
      </c>
      <c r="W6" s="174">
        <f>経営改善計画!U12</f>
        <v>0</v>
      </c>
      <c r="X6" s="188">
        <f>経営改善計画!AB12</f>
        <v>0</v>
      </c>
      <c r="Y6" s="188">
        <f>経営改善計画!AG12</f>
        <v>0</v>
      </c>
      <c r="Z6" s="177" t="s">
        <v>264</v>
      </c>
      <c r="AA6" s="178" t="e">
        <f>X6/(W6*X7/100)/X8*1000</f>
        <v>#DIV/0!</v>
      </c>
      <c r="AB6" s="178" t="e">
        <f>Y6/(W6*Y7/100)/Y8*1000</f>
        <v>#DIV/0!</v>
      </c>
      <c r="AI6">
        <v>4</v>
      </c>
      <c r="AJ6" t="s">
        <v>249</v>
      </c>
      <c r="AK6" s="148" t="s">
        <v>244</v>
      </c>
      <c r="AL6" s="148"/>
      <c r="AM6" s="148" t="s">
        <v>243</v>
      </c>
      <c r="AN6" s="149" t="s">
        <v>43</v>
      </c>
      <c r="AO6" s="149"/>
      <c r="AP6" s="149" t="s">
        <v>21</v>
      </c>
      <c r="AQ6" s="148" t="s">
        <v>238</v>
      </c>
      <c r="AR6" s="148"/>
      <c r="AS6" s="148" t="s">
        <v>22</v>
      </c>
    </row>
    <row r="7" spans="1:45">
      <c r="D7" s="187" t="s">
        <v>241</v>
      </c>
      <c r="E7" s="134"/>
      <c r="F7" s="49" t="s">
        <v>366</v>
      </c>
      <c r="G7" s="134"/>
      <c r="H7" s="49" t="s">
        <v>366</v>
      </c>
      <c r="I7" s="21"/>
      <c r="J7" t="s">
        <v>353</v>
      </c>
      <c r="K7" s="143">
        <v>1</v>
      </c>
      <c r="O7" s="152"/>
      <c r="Q7" s="80" t="str">
        <f>IFERROR(INDEX($A$2:$F$21,MATCH($N$6,$A$2:$A$21,0)+1,4),"稼働率")</f>
        <v>稼働率</v>
      </c>
      <c r="R7" s="134"/>
      <c r="S7" s="49" t="str">
        <f>IFERROR(INDEX($A$2:$F$21,MATCH($N$6,$A$2:$A$21,0)+1,6),"％")</f>
        <v>％</v>
      </c>
      <c r="T7" s="134"/>
      <c r="U7" s="161" t="str">
        <f>IFERROR(INDEX($A$2:$F$21,MATCH($N$6,$A$2:$A$21,0)+1,6),"％")</f>
        <v>％</v>
      </c>
      <c r="W7" s="175"/>
      <c r="X7" s="189">
        <f>経営改善計画!AB13</f>
        <v>0</v>
      </c>
      <c r="Y7" s="189">
        <f>経営改善計画!AG13</f>
        <v>0</v>
      </c>
      <c r="Z7" s="177" t="s">
        <v>265</v>
      </c>
      <c r="AA7" s="178" t="e">
        <f>X6/X7/X8*1000</f>
        <v>#DIV/0!</v>
      </c>
      <c r="AB7" s="178" t="e">
        <f>Y6/Y7/Y8*1000</f>
        <v>#DIV/0!</v>
      </c>
      <c r="AI7">
        <v>5</v>
      </c>
      <c r="AK7" s="148" t="s">
        <v>18</v>
      </c>
      <c r="AL7" s="148"/>
      <c r="AM7" s="148" t="s">
        <v>252</v>
      </c>
      <c r="AN7" s="149" t="s">
        <v>104</v>
      </c>
      <c r="AO7" s="149"/>
      <c r="AP7" s="149" t="s">
        <v>21</v>
      </c>
      <c r="AQ7" s="148" t="s">
        <v>245</v>
      </c>
      <c r="AR7" s="148"/>
      <c r="AS7" s="148" t="s">
        <v>246</v>
      </c>
    </row>
    <row r="8" spans="1:45">
      <c r="D8" s="80" t="s">
        <v>239</v>
      </c>
      <c r="E8" s="135"/>
      <c r="F8" s="49" t="s">
        <v>22</v>
      </c>
      <c r="G8" s="135"/>
      <c r="H8" s="49" t="s">
        <v>22</v>
      </c>
      <c r="I8" s="80"/>
      <c r="J8" t="s">
        <v>354</v>
      </c>
      <c r="K8" s="142">
        <v>1</v>
      </c>
      <c r="O8" s="152"/>
      <c r="Q8" s="80" t="str">
        <f>IFERROR(INDEX($A$2:$F$21,MATCH($N$6,$A$2:$A$21,0)+2,4),"年間営業日数")</f>
        <v>年間営業日数</v>
      </c>
      <c r="R8" s="136"/>
      <c r="S8" s="49" t="str">
        <f>IFERROR(INDEX($A$2:$F$21,MATCH($N$6,$A$2:$A$21,0)+2,6),"日")</f>
        <v>日</v>
      </c>
      <c r="T8" s="136"/>
      <c r="U8" s="161" t="str">
        <f>IFERROR(INDEX($A$2:$F$21,MATCH($N$6,$A$2:$A$21,0)+2,6),"日")</f>
        <v>日</v>
      </c>
      <c r="W8" s="175"/>
      <c r="X8" s="169">
        <f>経営改善計画!AB14</f>
        <v>0</v>
      </c>
      <c r="Y8" s="169">
        <f>経営改善計画!AG14</f>
        <v>0</v>
      </c>
      <c r="AI8">
        <v>6</v>
      </c>
      <c r="AJ8" t="s">
        <v>249</v>
      </c>
      <c r="AK8" s="148" t="s">
        <v>251</v>
      </c>
      <c r="AL8" s="148"/>
      <c r="AM8" s="148" t="s">
        <v>251</v>
      </c>
      <c r="AN8" s="149" t="s">
        <v>250</v>
      </c>
      <c r="AO8" s="149"/>
      <c r="AP8" s="149" t="s">
        <v>21</v>
      </c>
      <c r="AQ8" s="148" t="s">
        <v>251</v>
      </c>
      <c r="AR8" s="148"/>
      <c r="AS8" s="148" t="s">
        <v>251</v>
      </c>
    </row>
    <row r="9" spans="1:45">
      <c r="D9" s="80" t="s">
        <v>20</v>
      </c>
      <c r="E9" s="155"/>
      <c r="F9" s="49" t="s">
        <v>21</v>
      </c>
      <c r="G9" s="155"/>
      <c r="H9" s="49" t="s">
        <v>21</v>
      </c>
      <c r="J9" t="s">
        <v>355</v>
      </c>
      <c r="K9" s="141">
        <v>1</v>
      </c>
      <c r="O9" s="153"/>
      <c r="P9" s="154"/>
      <c r="Q9" s="162" t="str">
        <f>IFERROR(INDEX($A$2:$F$21,MATCH($N$6,$A$2:$A$21,0)+3,4),"1人1日当たり単価")</f>
        <v>1人1日当たり単価</v>
      </c>
      <c r="R9" s="179" t="e">
        <f>IF(N6=1,AA6,IF(N6=2,AA7,IF(N6=3,AA7,IF(N6=4,AA6,""))))</f>
        <v>#N/A</v>
      </c>
      <c r="S9" s="163" t="str">
        <f>IFERROR(INDEX($A$2:$F$21,MATCH($N$6,$A$2:$A$21,0)+3,6),"円")</f>
        <v>円</v>
      </c>
      <c r="T9" s="179" t="e">
        <f>IF($N$6=1,AB6,IF($N$6=2,AB7,IF($N$6=3,AB7,IF($N$6=4,AB6," "))))</f>
        <v>#N/A</v>
      </c>
      <c r="U9" s="164" t="str">
        <f>IFERROR(INDEX($A$2:$F$21,MATCH($N$6,$A$2:$A$21,0)+3,6),"円")</f>
        <v>円</v>
      </c>
      <c r="W9" s="176"/>
      <c r="X9" s="171"/>
      <c r="Y9" s="171"/>
    </row>
    <row r="10" spans="1:45">
      <c r="A10">
        <v>3</v>
      </c>
      <c r="B10" t="s">
        <v>257</v>
      </c>
      <c r="C10" s="139"/>
      <c r="D10" s="187" t="s">
        <v>259</v>
      </c>
      <c r="E10" s="166"/>
      <c r="F10" s="49" t="s">
        <v>365</v>
      </c>
      <c r="G10" s="166"/>
      <c r="H10" s="49" t="s">
        <v>365</v>
      </c>
      <c r="J10" t="s">
        <v>367</v>
      </c>
      <c r="K10">
        <v>1</v>
      </c>
      <c r="M10" t="s">
        <v>40</v>
      </c>
      <c r="N10" t="e">
        <f>VLOOKUP(経営改善計画!K16,J:K,2,FALSE)</f>
        <v>#N/A</v>
      </c>
      <c r="O10" s="165" t="str">
        <f>IFERROR(INDEX($A$2:$F$21,MATCH($N$10,$A$2:$A$21,0),2),"定員数")</f>
        <v>定員数</v>
      </c>
      <c r="P10" s="151"/>
      <c r="Q10" s="157" t="str">
        <f>IFERROR(INDEX($A$2:$F$21,MATCH($N$10,$A$2:$A$21,0),4),"年間収入額")</f>
        <v>年間収入額</v>
      </c>
      <c r="R10" s="158"/>
      <c r="S10" s="159" t="str">
        <f>IFERROR(INDEX($A$2:$F$21,MATCH($N$10,$A$2:$A$21,0),6),"千円")</f>
        <v>千円</v>
      </c>
      <c r="T10" s="158"/>
      <c r="U10" s="160" t="str">
        <f>IFERROR(INDEX($A$2:$F$21,MATCH($N$10,$A$2:$A$21,0),6),"千円")</f>
        <v>千円</v>
      </c>
      <c r="W10" s="174">
        <f>経営改善計画!U16</f>
        <v>0</v>
      </c>
      <c r="X10" s="188">
        <f>経営改善計画!AB16</f>
        <v>0</v>
      </c>
      <c r="Y10" s="188">
        <f>経営改善計画!AG16</f>
        <v>0</v>
      </c>
      <c r="Z10" s="177" t="s">
        <v>264</v>
      </c>
      <c r="AA10" s="178" t="e">
        <f>X10/(W10*X11/100)/X12*1000</f>
        <v>#DIV/0!</v>
      </c>
      <c r="AB10" s="178" t="e">
        <f>Y10/(W10*Y11/100)/Y12*1000</f>
        <v>#DIV/0!</v>
      </c>
    </row>
    <row r="11" spans="1:45">
      <c r="D11" s="187" t="s">
        <v>244</v>
      </c>
      <c r="E11" s="134"/>
      <c r="F11" s="49" t="s">
        <v>243</v>
      </c>
      <c r="G11" s="134"/>
      <c r="H11" s="49" t="s">
        <v>243</v>
      </c>
      <c r="J11" t="s">
        <v>368</v>
      </c>
      <c r="K11">
        <v>1</v>
      </c>
      <c r="O11" s="152"/>
      <c r="Q11" s="80" t="str">
        <f>IFERROR(INDEX($A$2:$F$21,MATCH($N$10,$A$2:$A$21,0)+1,4),"稼働率")</f>
        <v>稼働率</v>
      </c>
      <c r="R11" s="134"/>
      <c r="S11" s="49" t="str">
        <f>IFERROR(INDEX($A$2:$F$21,MATCH($N$10,$A$2:$A$21,0)+1,6),"％")</f>
        <v>％</v>
      </c>
      <c r="T11" s="134"/>
      <c r="U11" s="161" t="str">
        <f>IFERROR(INDEX($A$2:$F$21,MATCH($N$10,$A$2:$A$21,0)+1,6),"％")</f>
        <v>％</v>
      </c>
      <c r="W11" s="175"/>
      <c r="X11" s="189">
        <f>経営改善計画!AB17</f>
        <v>0</v>
      </c>
      <c r="Y11" s="189">
        <f>経営改善計画!AG17</f>
        <v>0</v>
      </c>
      <c r="Z11" s="177" t="s">
        <v>265</v>
      </c>
      <c r="AA11" s="178" t="e">
        <f>X10/X11/X12*1000</f>
        <v>#DIV/0!</v>
      </c>
      <c r="AB11" s="178" t="e">
        <f>Y10/Y11/Y12*1000</f>
        <v>#DIV/0!</v>
      </c>
    </row>
    <row r="12" spans="1:45">
      <c r="D12" s="80" t="s">
        <v>239</v>
      </c>
      <c r="E12" s="135"/>
      <c r="F12" s="49" t="s">
        <v>22</v>
      </c>
      <c r="G12" s="135"/>
      <c r="H12" s="49" t="s">
        <v>22</v>
      </c>
      <c r="J12" t="s">
        <v>357</v>
      </c>
      <c r="K12" s="141">
        <v>1</v>
      </c>
      <c r="O12" s="152"/>
      <c r="Q12" s="80" t="str">
        <f>IFERROR(INDEX($A$2:$F$21,MATCH($N$10,$A$2:$A$21,0)+2,4),"年間営業日数")</f>
        <v>年間営業日数</v>
      </c>
      <c r="R12" s="136"/>
      <c r="S12" s="49" t="str">
        <f>IFERROR(INDEX($A$2:$F$21,MATCH($N$10,$A$2:$A$21,0)+2,6),"日")</f>
        <v>日</v>
      </c>
      <c r="T12" s="136"/>
      <c r="U12" s="161" t="str">
        <f>IFERROR(INDEX($A$2:$F$21,MATCH($N$10,$A$2:$A$21,0)+2,6),"日")</f>
        <v>日</v>
      </c>
      <c r="W12" s="175"/>
      <c r="X12" s="169">
        <f>経営改善計画!AB18</f>
        <v>0</v>
      </c>
      <c r="Y12" s="169">
        <f>経営改善計画!AG18</f>
        <v>0</v>
      </c>
    </row>
    <row r="13" spans="1:45">
      <c r="D13" s="80" t="s">
        <v>255</v>
      </c>
      <c r="E13" s="156"/>
      <c r="F13" s="49" t="s">
        <v>21</v>
      </c>
      <c r="G13" s="156"/>
      <c r="H13" s="49" t="s">
        <v>21</v>
      </c>
      <c r="J13" t="s">
        <v>358</v>
      </c>
      <c r="K13" s="141">
        <v>1</v>
      </c>
      <c r="O13" s="153"/>
      <c r="P13" s="154"/>
      <c r="Q13" s="162" t="str">
        <f>IFERROR(INDEX($A$2:$F$21,MATCH($N$10,$A$2:$A$21,0)+3,4),"1人1日当たり単価")</f>
        <v>1人1日当たり単価</v>
      </c>
      <c r="R13" s="179" t="e">
        <f>IF(N10=1,AA10,IF(N10=2,AA11,IF(N10=3,AA11,IF(N10=4,AA10,""))))</f>
        <v>#N/A</v>
      </c>
      <c r="S13" s="163" t="str">
        <f>IFERROR(INDEX($A$2:$F$21,MATCH($N$10,$A$2:$A$21,0)+3,6),"円")</f>
        <v>円</v>
      </c>
      <c r="T13" s="179" t="e">
        <f>IF($N$10=1,AB10,IF($N$10=2,AB11,IF($N$10=3,AB11,IF($N$10=4,AB10," "))))</f>
        <v>#N/A</v>
      </c>
      <c r="U13" s="164" t="str">
        <f>IFERROR(INDEX($A$2:$F$21,MATCH($N$10,$A$2:$A$21,0)+3,6),"円")</f>
        <v>円</v>
      </c>
      <c r="W13" s="176"/>
      <c r="X13" s="171"/>
      <c r="Y13" s="171"/>
    </row>
    <row r="14" spans="1:45">
      <c r="A14">
        <v>4</v>
      </c>
      <c r="B14" t="s">
        <v>263</v>
      </c>
      <c r="C14" s="137"/>
      <c r="D14" s="187" t="s">
        <v>259</v>
      </c>
      <c r="E14" s="166"/>
      <c r="F14" s="49" t="s">
        <v>260</v>
      </c>
      <c r="G14" s="166"/>
      <c r="H14" s="49" t="s">
        <v>260</v>
      </c>
      <c r="J14" t="s">
        <v>209</v>
      </c>
      <c r="K14" s="141">
        <v>1</v>
      </c>
      <c r="M14" t="s">
        <v>41</v>
      </c>
      <c r="N14" t="e">
        <f>VLOOKUP(経営改善計画!K20,J:K,2,FALSE)</f>
        <v>#N/A</v>
      </c>
      <c r="O14" s="165" t="str">
        <f>IFERROR(INDEX($A$2:$F$21,MATCH($N$14,$A$2:$A$21,0),2),"定員数")</f>
        <v>定員数</v>
      </c>
      <c r="P14" s="151"/>
      <c r="Q14" s="157" t="str">
        <f>IFERROR(INDEX($A$2:$F$21,MATCH($N$14,$A$2:$A$21,0),4),"年間収入額")</f>
        <v>年間収入額</v>
      </c>
      <c r="R14" s="158"/>
      <c r="S14" s="159" t="str">
        <f>IFERROR(INDEX($A$2:$F$21,MATCH($N$14,$A$2:$A$21,0),6),"千円")</f>
        <v>千円</v>
      </c>
      <c r="T14" s="158"/>
      <c r="U14" s="160" t="str">
        <f>IFERROR(INDEX($A$2:$F$21,MATCH($N$14,$A$2:$A$21,0),6),"千円")</f>
        <v>千円</v>
      </c>
      <c r="W14" s="174">
        <f>経営改善計画!U20</f>
        <v>0</v>
      </c>
      <c r="X14" s="188">
        <f>経営改善計画!AB20</f>
        <v>0</v>
      </c>
      <c r="Y14" s="188">
        <f>経営改善計画!AG20</f>
        <v>0</v>
      </c>
      <c r="Z14" s="177" t="s">
        <v>264</v>
      </c>
      <c r="AA14" s="178" t="e">
        <f>X14/(W14*X15/100)/X16*1000</f>
        <v>#DIV/0!</v>
      </c>
      <c r="AB14" s="178" t="e">
        <f>Y14/(W14*Y15/100)/Y16*1000</f>
        <v>#DIV/0!</v>
      </c>
    </row>
    <row r="15" spans="1:45">
      <c r="D15" s="80" t="s">
        <v>18</v>
      </c>
      <c r="E15" s="134"/>
      <c r="F15" s="49" t="s">
        <v>19</v>
      </c>
      <c r="G15" s="134"/>
      <c r="H15" s="49" t="s">
        <v>252</v>
      </c>
      <c r="J15" t="s">
        <v>356</v>
      </c>
      <c r="K15" s="141">
        <v>2</v>
      </c>
      <c r="O15" s="152"/>
      <c r="Q15" s="80" t="str">
        <f>IFERROR(INDEX($A$2:$F$21,MATCH($N$14,$A$2:$A$21,0)+1,4),"稼働率")</f>
        <v>稼働率</v>
      </c>
      <c r="R15" s="134"/>
      <c r="S15" s="49" t="str">
        <f>IFERROR(INDEX($A$2:$F$21,MATCH($N$14,$A$2:$A$21,0)+1,6),"％")</f>
        <v>％</v>
      </c>
      <c r="T15" s="134"/>
      <c r="U15" s="161" t="str">
        <f>IFERROR(INDEX($A$2:$F$21,MATCH($N$14,$A$2:$A$21,0)+1,6),"％")</f>
        <v>％</v>
      </c>
      <c r="W15" s="175"/>
      <c r="X15" s="189">
        <f>経営改善計画!AB21</f>
        <v>0</v>
      </c>
      <c r="Y15" s="189">
        <f>経営改善計画!AG21</f>
        <v>0</v>
      </c>
      <c r="Z15" s="177" t="s">
        <v>265</v>
      </c>
      <c r="AA15" s="178" t="e">
        <f>X14/X15/X16*1000</f>
        <v>#DIV/0!</v>
      </c>
      <c r="AB15" s="178" t="e">
        <f>Y14/Y15/Y16*1000</f>
        <v>#DIV/0!</v>
      </c>
    </row>
    <row r="16" spans="1:45">
      <c r="D16" s="80" t="s">
        <v>245</v>
      </c>
      <c r="E16" s="135"/>
      <c r="F16" s="49" t="s">
        <v>246</v>
      </c>
      <c r="G16" s="135"/>
      <c r="H16" s="49" t="s">
        <v>246</v>
      </c>
      <c r="J16" t="s">
        <v>211</v>
      </c>
      <c r="K16" s="141">
        <v>2</v>
      </c>
      <c r="O16" s="152"/>
      <c r="Q16" s="80" t="str">
        <f>IFERROR(INDEX($A$2:$F$21,MATCH($N$14,$A$2:$A$21,0)+2,4),"年間営業日数")</f>
        <v>年間営業日数</v>
      </c>
      <c r="R16" s="136"/>
      <c r="S16" s="49" t="str">
        <f>IFERROR(INDEX($A$2:$F$21,MATCH($N$14,$A$2:$A$21,0)+2,6),"日")</f>
        <v>日</v>
      </c>
      <c r="T16" s="136"/>
      <c r="U16" s="161" t="str">
        <f>IFERROR(INDEX($A$2:$F$21,MATCH($N$14,$A$2:$A$21,0)+2,6),"日")</f>
        <v>日</v>
      </c>
      <c r="W16" s="175"/>
      <c r="X16" s="169">
        <f>経営改善計画!AB22</f>
        <v>0</v>
      </c>
      <c r="Y16" s="169">
        <f>経営改善計画!AG22</f>
        <v>0</v>
      </c>
    </row>
    <row r="17" spans="1:28">
      <c r="D17" s="80" t="s">
        <v>104</v>
      </c>
      <c r="E17" s="155"/>
      <c r="F17" s="49" t="s">
        <v>21</v>
      </c>
      <c r="G17" s="155"/>
      <c r="H17" s="49" t="s">
        <v>21</v>
      </c>
      <c r="J17" t="s">
        <v>212</v>
      </c>
      <c r="K17" s="141">
        <v>1</v>
      </c>
      <c r="O17" s="153"/>
      <c r="P17" s="154"/>
      <c r="Q17" s="162" t="str">
        <f>IFERROR(INDEX($A$2:$F$21,MATCH($N$14,$A$2:$A$21,0)+3,4),"1人1日当たり単価")</f>
        <v>1人1日当たり単価</v>
      </c>
      <c r="R17" s="179" t="e">
        <f>IF(N14=1,AA14,IF(N14=2,AA15,IF(N14=3,AA15,IF(N14=4,AA14,""))))</f>
        <v>#N/A</v>
      </c>
      <c r="S17" s="163" t="str">
        <f>IFERROR(INDEX($A$2:$F$21,MATCH($N$14,$A$2:$A$21,0)+3,6),"円")</f>
        <v>円</v>
      </c>
      <c r="T17" s="179" t="e">
        <f>IF($N$14=1,AB14,IF($N$14=2,AB15,IF($N$14=3,AB15,IF($N$14=4,AB14," "))))</f>
        <v>#N/A</v>
      </c>
      <c r="U17" s="164" t="str">
        <f>IFERROR(INDEX($A$2:$F$21,MATCH($N$14,$A$2:$A$21,0)+3,6),"円")</f>
        <v>円</v>
      </c>
      <c r="W17" s="176"/>
      <c r="X17" s="171"/>
      <c r="Y17" s="171"/>
    </row>
    <row r="18" spans="1:28">
      <c r="A18">
        <v>5</v>
      </c>
      <c r="B18" t="s">
        <v>257</v>
      </c>
      <c r="C18" s="138"/>
      <c r="D18" s="187" t="s">
        <v>259</v>
      </c>
      <c r="E18" s="166"/>
      <c r="F18" s="49" t="s">
        <v>24</v>
      </c>
      <c r="G18" s="166"/>
      <c r="H18" s="49" t="s">
        <v>369</v>
      </c>
      <c r="J18" t="s">
        <v>213</v>
      </c>
      <c r="K18" s="141">
        <v>1</v>
      </c>
      <c r="M18" t="s">
        <v>42</v>
      </c>
      <c r="N18" t="e">
        <f>VLOOKUP(経営改善計画!K24,J:K,2,FALSE)</f>
        <v>#N/A</v>
      </c>
      <c r="O18" s="165" t="str">
        <f>IFERROR(INDEX($A$2:$F$21,MATCH($N$18,$A$2:$A$21,0),2),"定員数")</f>
        <v>定員数</v>
      </c>
      <c r="P18" s="151"/>
      <c r="Q18" s="157" t="str">
        <f>IFERROR(INDEX($A$2:$F$21,MATCH($N$18,$A$2:$A$21,0),4),"年間収入額")</f>
        <v>年間収入額</v>
      </c>
      <c r="R18" s="158"/>
      <c r="S18" s="159" t="str">
        <f>IFERROR(INDEX($A$2:$F$21,MATCH($N$18,$A$2:$A$21,0),6),"千円")</f>
        <v>千円</v>
      </c>
      <c r="T18" s="158"/>
      <c r="U18" s="160" t="str">
        <f>IFERROR(INDEX($A$2:$F$21,MATCH($N$18,$A$2:$A$21,0),6),"千円")</f>
        <v>千円</v>
      </c>
      <c r="W18" s="174">
        <f>経営改善計画!U24</f>
        <v>0</v>
      </c>
      <c r="X18" s="188">
        <f>経営改善計画!AB24</f>
        <v>0</v>
      </c>
      <c r="Y18" s="188">
        <f>経営改善計画!AG24</f>
        <v>0</v>
      </c>
      <c r="Z18" s="177" t="s">
        <v>264</v>
      </c>
      <c r="AA18" s="178" t="e">
        <f>X18/(W18*X19/100)/X20*1000</f>
        <v>#DIV/0!</v>
      </c>
      <c r="AB18" s="178" t="e">
        <f>Y18/(W18*Y19/100)/Y20*1000</f>
        <v>#DIV/0!</v>
      </c>
    </row>
    <row r="19" spans="1:28">
      <c r="D19" s="187" t="s">
        <v>267</v>
      </c>
      <c r="E19" s="134"/>
      <c r="F19" s="49" t="s">
        <v>261</v>
      </c>
      <c r="G19" s="134"/>
      <c r="H19" s="49" t="s">
        <v>261</v>
      </c>
      <c r="J19" t="s">
        <v>181</v>
      </c>
      <c r="K19" s="141">
        <v>3</v>
      </c>
      <c r="O19" s="152"/>
      <c r="Q19" s="80" t="str">
        <f>IFERROR(INDEX($A$2:$F$21,MATCH($N$18,$A$2:$A$21,0)+1,4),"稼働率")</f>
        <v>稼働率</v>
      </c>
      <c r="R19" s="134"/>
      <c r="S19" s="49" t="str">
        <f>IFERROR(INDEX($A$2:$F$21,MATCH($N$18,$A$2:$A$21,0)+1,6),"％")</f>
        <v>％</v>
      </c>
      <c r="T19" s="134"/>
      <c r="U19" s="161" t="str">
        <f>IFERROR(INDEX($A$2:$F$21,MATCH($N$18,$A$2:$A$21,0)+1,6),"％")</f>
        <v>％</v>
      </c>
      <c r="W19" s="175"/>
      <c r="X19" s="189">
        <f>経営改善計画!AB25</f>
        <v>0</v>
      </c>
      <c r="Y19" s="189">
        <f>経営改善計画!AG25</f>
        <v>0</v>
      </c>
      <c r="Z19" s="177" t="s">
        <v>265</v>
      </c>
      <c r="AA19" s="178" t="e">
        <f>X18/X19/X20*1000</f>
        <v>#DIV/0!</v>
      </c>
      <c r="AB19" s="178" t="e">
        <f>Y18/Y19/Y20*1000</f>
        <v>#DIV/0!</v>
      </c>
    </row>
    <row r="20" spans="1:28">
      <c r="D20" s="80" t="s">
        <v>267</v>
      </c>
      <c r="E20" s="135"/>
      <c r="F20" s="49" t="s">
        <v>262</v>
      </c>
      <c r="G20" s="135"/>
      <c r="H20" s="49" t="s">
        <v>261</v>
      </c>
      <c r="J20" t="s">
        <v>214</v>
      </c>
      <c r="K20" s="141">
        <v>3</v>
      </c>
      <c r="O20" s="152"/>
      <c r="Q20" s="80" t="str">
        <f>IFERROR(INDEX($A$2:$F$21,MATCH($N$18,$A$2:$A$21,0)+2,4),"年間営業日数")</f>
        <v>年間営業日数</v>
      </c>
      <c r="R20" s="136"/>
      <c r="S20" s="49" t="str">
        <f>IFERROR(INDEX($A$2:$F$21,MATCH($N$18,$A$2:$A$21,0)+2,6),"日")</f>
        <v>日</v>
      </c>
      <c r="T20" s="136"/>
      <c r="U20" s="161" t="str">
        <f>IFERROR(INDEX($A$2:$F$21,MATCH($N$18,$A$2:$A$21,0)+2,6),"日")</f>
        <v>日</v>
      </c>
      <c r="W20" s="175"/>
      <c r="X20" s="169">
        <f>経営改善計画!AB26</f>
        <v>0</v>
      </c>
      <c r="Y20" s="169">
        <f>経営改善計画!AG26</f>
        <v>0</v>
      </c>
    </row>
    <row r="21" spans="1:28">
      <c r="D21" s="80" t="s">
        <v>261</v>
      </c>
      <c r="E21" s="156"/>
      <c r="F21" s="49" t="s">
        <v>261</v>
      </c>
      <c r="G21" s="156"/>
      <c r="H21" s="49" t="s">
        <v>261</v>
      </c>
      <c r="J21" t="s">
        <v>215</v>
      </c>
      <c r="K21" s="141">
        <v>3</v>
      </c>
      <c r="O21" s="153"/>
      <c r="P21" s="154"/>
      <c r="Q21" s="162" t="str">
        <f>IFERROR(INDEX($A$2:$F$21,MATCH($N$18,$A$2:$A$21,0)+3,4),"1人1日当たり単価")</f>
        <v>1人1日当たり単価</v>
      </c>
      <c r="R21" s="179" t="e">
        <f>IF(N18=1,AA18,IF(N18=2,AA19,IF(N18=3,AA19,IF(N18=4,AA18,""))))</f>
        <v>#N/A</v>
      </c>
      <c r="S21" s="163" t="str">
        <f>IFERROR(INDEX($A$2:$F$21,MATCH($N$18,$A$2:$A$21,0)+3,6),"円")</f>
        <v>円</v>
      </c>
      <c r="T21" s="179" t="e">
        <f>IF($N$18=1,AB18,IF($N$18=2,AB19,IF($N$18=3,AB19,IF($N$18=4,AB18," "))))</f>
        <v>#N/A</v>
      </c>
      <c r="U21" s="164" t="str">
        <f>IFERROR(INDEX($A$2:$F$21,MATCH($N$18,$A$2:$A$21,0)+3,6),"円")</f>
        <v>円</v>
      </c>
      <c r="W21" s="176"/>
      <c r="X21" s="171"/>
      <c r="Y21" s="171"/>
    </row>
    <row r="22" spans="1:28">
      <c r="J22" t="s">
        <v>359</v>
      </c>
      <c r="K22" s="141">
        <v>3</v>
      </c>
    </row>
    <row r="23" spans="1:28">
      <c r="J23" t="s">
        <v>361</v>
      </c>
      <c r="K23" s="141">
        <v>5</v>
      </c>
    </row>
    <row r="24" spans="1:28">
      <c r="J24" t="s">
        <v>363</v>
      </c>
      <c r="K24" s="141">
        <v>5</v>
      </c>
    </row>
    <row r="25" spans="1:28">
      <c r="J25" t="s">
        <v>364</v>
      </c>
      <c r="K25" s="141">
        <v>5</v>
      </c>
    </row>
    <row r="26" spans="1:28">
      <c r="J26" t="s">
        <v>360</v>
      </c>
      <c r="K26" s="141">
        <v>5</v>
      </c>
    </row>
    <row r="27" spans="1:28">
      <c r="J27" s="133" t="s">
        <v>235</v>
      </c>
      <c r="K27" s="133"/>
    </row>
    <row r="28" spans="1:28">
      <c r="J28" t="s">
        <v>216</v>
      </c>
      <c r="K28">
        <v>4</v>
      </c>
    </row>
    <row r="29" spans="1:28">
      <c r="J29" t="s">
        <v>247</v>
      </c>
      <c r="K29">
        <v>4</v>
      </c>
    </row>
    <row r="30" spans="1:28">
      <c r="J30" t="s">
        <v>248</v>
      </c>
      <c r="K30">
        <v>4</v>
      </c>
    </row>
    <row r="31" spans="1:28">
      <c r="J31" t="s">
        <v>219</v>
      </c>
      <c r="K31">
        <v>4</v>
      </c>
    </row>
    <row r="32" spans="1:28">
      <c r="J32" s="183" t="s">
        <v>222</v>
      </c>
      <c r="K32">
        <v>5</v>
      </c>
    </row>
    <row r="33" spans="10:11">
      <c r="J33" s="183" t="s">
        <v>217</v>
      </c>
      <c r="K33">
        <v>1</v>
      </c>
    </row>
    <row r="34" spans="10:11">
      <c r="J34" s="183" t="s">
        <v>218</v>
      </c>
      <c r="K34">
        <v>1</v>
      </c>
    </row>
    <row r="35" spans="10:11">
      <c r="J35" s="183" t="s">
        <v>223</v>
      </c>
      <c r="K35">
        <v>5</v>
      </c>
    </row>
    <row r="36" spans="10:11">
      <c r="J36" s="183" t="s">
        <v>203</v>
      </c>
      <c r="K36">
        <v>3</v>
      </c>
    </row>
    <row r="37" spans="10:11">
      <c r="J37" t="s">
        <v>220</v>
      </c>
      <c r="K37">
        <v>1</v>
      </c>
    </row>
    <row r="38" spans="10:11">
      <c r="J38" t="s">
        <v>221</v>
      </c>
      <c r="K38">
        <v>1</v>
      </c>
    </row>
    <row r="39" spans="10:11">
      <c r="J39" t="s">
        <v>105</v>
      </c>
      <c r="K39">
        <v>1</v>
      </c>
    </row>
    <row r="40" spans="10:11">
      <c r="J40" t="s">
        <v>226</v>
      </c>
      <c r="K40">
        <v>1</v>
      </c>
    </row>
    <row r="41" spans="10:11">
      <c r="J41" t="s">
        <v>227</v>
      </c>
      <c r="K41">
        <v>1</v>
      </c>
    </row>
    <row r="42" spans="10:11">
      <c r="J42" t="s">
        <v>225</v>
      </c>
      <c r="K42">
        <v>1</v>
      </c>
    </row>
    <row r="43" spans="10:11">
      <c r="J43" t="s">
        <v>224</v>
      </c>
      <c r="K43">
        <v>1</v>
      </c>
    </row>
    <row r="44" spans="10:11">
      <c r="J44" t="s">
        <v>228</v>
      </c>
      <c r="K44">
        <v>1</v>
      </c>
    </row>
    <row r="45" spans="10:11">
      <c r="J45" t="s">
        <v>229</v>
      </c>
      <c r="K45">
        <v>1</v>
      </c>
    </row>
    <row r="46" spans="10:11">
      <c r="J46" s="133" t="s">
        <v>236</v>
      </c>
      <c r="K46" s="133"/>
    </row>
    <row r="47" spans="10:11">
      <c r="J47" t="s">
        <v>138</v>
      </c>
      <c r="K47">
        <v>1</v>
      </c>
    </row>
    <row r="48" spans="10:11">
      <c r="J48" t="s">
        <v>146</v>
      </c>
      <c r="K48">
        <v>1</v>
      </c>
    </row>
    <row r="49" spans="10:11">
      <c r="J49" t="s">
        <v>150</v>
      </c>
      <c r="K49">
        <v>1</v>
      </c>
    </row>
    <row r="50" spans="10:11">
      <c r="J50" t="s">
        <v>142</v>
      </c>
      <c r="K50">
        <v>1</v>
      </c>
    </row>
    <row r="51" spans="10:11">
      <c r="J51" t="s">
        <v>186</v>
      </c>
      <c r="K51">
        <v>1</v>
      </c>
    </row>
    <row r="52" spans="10:11">
      <c r="J52" t="s">
        <v>183</v>
      </c>
      <c r="K52">
        <v>1</v>
      </c>
    </row>
    <row r="53" spans="10:11">
      <c r="J53" t="s">
        <v>130</v>
      </c>
      <c r="K53">
        <v>1</v>
      </c>
    </row>
    <row r="54" spans="10:11">
      <c r="J54" t="s">
        <v>231</v>
      </c>
      <c r="K54">
        <v>3</v>
      </c>
    </row>
    <row r="55" spans="10:11">
      <c r="J55" t="s">
        <v>168</v>
      </c>
      <c r="K55">
        <v>3</v>
      </c>
    </row>
    <row r="56" spans="10:11">
      <c r="J56" s="183" t="s">
        <v>232</v>
      </c>
      <c r="K56">
        <v>3</v>
      </c>
    </row>
    <row r="57" spans="10:11">
      <c r="J57" s="183" t="s">
        <v>122</v>
      </c>
      <c r="K57">
        <v>3</v>
      </c>
    </row>
    <row r="58" spans="10:11">
      <c r="J58" t="s">
        <v>230</v>
      </c>
      <c r="K58">
        <v>1</v>
      </c>
    </row>
    <row r="59" spans="10:11">
      <c r="J59" t="s">
        <v>233</v>
      </c>
      <c r="K59">
        <v>1</v>
      </c>
    </row>
    <row r="60" spans="10:11">
      <c r="J60" t="s">
        <v>204</v>
      </c>
      <c r="K60">
        <v>1</v>
      </c>
    </row>
    <row r="61" spans="10:11">
      <c r="J61" t="s">
        <v>171</v>
      </c>
      <c r="K61">
        <v>5</v>
      </c>
    </row>
    <row r="62" spans="10:11">
      <c r="J62" s="133" t="s">
        <v>237</v>
      </c>
      <c r="K62" s="133"/>
    </row>
    <row r="63" spans="10:11">
      <c r="J63" t="s">
        <v>115</v>
      </c>
      <c r="K63">
        <v>1</v>
      </c>
    </row>
    <row r="64" spans="10:11">
      <c r="J64" t="s">
        <v>119</v>
      </c>
      <c r="K64">
        <v>1</v>
      </c>
    </row>
    <row r="65" spans="10:11">
      <c r="J65" t="s">
        <v>123</v>
      </c>
      <c r="K65">
        <v>1</v>
      </c>
    </row>
    <row r="66" spans="10:11">
      <c r="J66" t="s">
        <v>127</v>
      </c>
      <c r="K66">
        <v>5</v>
      </c>
    </row>
    <row r="67" spans="10:11">
      <c r="J67" t="s">
        <v>135</v>
      </c>
      <c r="K67">
        <v>5</v>
      </c>
    </row>
  </sheetData>
  <phoneticPr fontId="4"/>
  <conditionalFormatting sqref="D2:D21">
    <cfRule type="expression" dxfId="24" priority="96">
      <formula>#REF!&gt;#REF!</formula>
    </cfRule>
  </conditionalFormatting>
  <conditionalFormatting sqref="E1">
    <cfRule type="expression" dxfId="23" priority="121">
      <formula>#REF!&gt;#REF!</formula>
    </cfRule>
  </conditionalFormatting>
  <conditionalFormatting sqref="F2:F14 F16:F18 F20:F21">
    <cfRule type="expression" dxfId="22" priority="89">
      <formula>#REF!&gt;#REF!</formula>
    </cfRule>
  </conditionalFormatting>
  <conditionalFormatting sqref="G1">
    <cfRule type="expression" dxfId="21" priority="122">
      <formula>#REF!&gt;#REF!</formula>
    </cfRule>
  </conditionalFormatting>
  <conditionalFormatting sqref="H2:H5 H8:H9 H12:H21">
    <cfRule type="expression" dxfId="20" priority="88">
      <formula>#REF!&gt;#REF!</formula>
    </cfRule>
  </conditionalFormatting>
  <conditionalFormatting sqref="J51">
    <cfRule type="expression" dxfId="19" priority="136">
      <formula>#REF!&gt;#REF!</formula>
    </cfRule>
  </conditionalFormatting>
  <conditionalFormatting sqref="J53">
    <cfRule type="expression" dxfId="18" priority="135">
      <formula>#REF!&gt;#REF!</formula>
    </cfRule>
  </conditionalFormatting>
  <conditionalFormatting sqref="Q2:Q21">
    <cfRule type="expression" dxfId="17" priority="36">
      <formula>#REF!&gt;#REF!</formula>
    </cfRule>
  </conditionalFormatting>
  <conditionalFormatting sqref="S2:S21">
    <cfRule type="expression" dxfId="16" priority="34">
      <formula>#REF!&gt;#REF!</formula>
    </cfRule>
  </conditionalFormatting>
  <conditionalFormatting sqref="U2:U21">
    <cfRule type="expression" dxfId="15" priority="33">
      <formula>#REF!&gt;#REF!</formula>
    </cfRule>
  </conditionalFormatting>
  <conditionalFormatting sqref="X5">
    <cfRule type="expression" dxfId="14" priority="28">
      <formula>#REF!&gt;#REF!</formula>
    </cfRule>
  </conditionalFormatting>
  <conditionalFormatting sqref="T5">
    <cfRule type="expression" dxfId="13" priority="19">
      <formula>#REF!&gt;#REF!</formula>
    </cfRule>
  </conditionalFormatting>
  <conditionalFormatting sqref="R5">
    <cfRule type="expression" dxfId="12" priority="14">
      <formula>#REF!&gt;#REF!</formula>
    </cfRule>
  </conditionalFormatting>
  <conditionalFormatting sqref="R9">
    <cfRule type="expression" dxfId="11" priority="13">
      <formula>#REF!&gt;#REF!</formula>
    </cfRule>
  </conditionalFormatting>
  <conditionalFormatting sqref="T9">
    <cfRule type="expression" dxfId="10" priority="12">
      <formula>#REF!&gt;#REF!</formula>
    </cfRule>
  </conditionalFormatting>
  <conditionalFormatting sqref="T13">
    <cfRule type="expression" dxfId="9" priority="11">
      <formula>#REF!&gt;#REF!</formula>
    </cfRule>
  </conditionalFormatting>
  <conditionalFormatting sqref="T17">
    <cfRule type="expression" dxfId="8" priority="10">
      <formula>#REF!&gt;#REF!</formula>
    </cfRule>
  </conditionalFormatting>
  <conditionalFormatting sqref="T21">
    <cfRule type="expression" dxfId="7" priority="9">
      <formula>#REF!&gt;#REF!</formula>
    </cfRule>
  </conditionalFormatting>
  <conditionalFormatting sqref="R13">
    <cfRule type="expression" dxfId="6" priority="8">
      <formula>#REF!&gt;#REF!</formula>
    </cfRule>
  </conditionalFormatting>
  <conditionalFormatting sqref="R17">
    <cfRule type="expression" dxfId="5" priority="7">
      <formula>#REF!&gt;#REF!</formula>
    </cfRule>
  </conditionalFormatting>
  <conditionalFormatting sqref="R21">
    <cfRule type="expression" dxfId="4" priority="6">
      <formula>#REF!&gt;#REF!</formula>
    </cfRule>
  </conditionalFormatting>
  <conditionalFormatting sqref="H6:H7">
    <cfRule type="expression" dxfId="3" priority="4">
      <formula>#REF!&gt;#REF!</formula>
    </cfRule>
  </conditionalFormatting>
  <conditionalFormatting sqref="H10:H11">
    <cfRule type="expression" dxfId="2" priority="3">
      <formula>#REF!&gt;#REF!</formula>
    </cfRule>
  </conditionalFormatting>
  <conditionalFormatting sqref="F15">
    <cfRule type="expression" dxfId="1" priority="2">
      <formula>#REF!&gt;#REF!</formula>
    </cfRule>
  </conditionalFormatting>
  <conditionalFormatting sqref="F19">
    <cfRule type="expression" dxfId="0" priority="1">
      <formula>#REF!&gt;#REF!</formula>
    </cfRule>
  </conditionalFormatting>
  <pageMargins left="0.7" right="0.7" top="0.75" bottom="0.75" header="0.3" footer="0.3"/>
  <pageSetup paperSize="8" scale="26"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98DD88-172E-4DD4-9617-FE9BE967410A}">
  <sheetPr codeName="Sheet3"/>
  <dimension ref="A1:O38"/>
  <sheetViews>
    <sheetView workbookViewId="0">
      <selection activeCell="C16" sqref="C16"/>
    </sheetView>
  </sheetViews>
  <sheetFormatPr defaultRowHeight="18.75"/>
  <cols>
    <col min="1" max="1" width="45.875" customWidth="1"/>
    <col min="2" max="2" width="27.625" bestFit="1" customWidth="1"/>
    <col min="3" max="3" width="21.125" customWidth="1"/>
    <col min="4" max="5" width="21.75" customWidth="1"/>
    <col min="7" max="7" width="18.5" customWidth="1"/>
    <col min="8" max="8" width="20.75" customWidth="1"/>
    <col min="9" max="9" width="21.125" customWidth="1"/>
    <col min="10" max="10" width="21.75" customWidth="1"/>
    <col min="12" max="12" width="44.25" bestFit="1" customWidth="1"/>
    <col min="13" max="13" width="25.5" bestFit="1" customWidth="1"/>
    <col min="14" max="14" width="27.625" bestFit="1" customWidth="1"/>
    <col min="15" max="15" width="35.875" bestFit="1" customWidth="1"/>
  </cols>
  <sheetData>
    <row r="1" spans="1:15">
      <c r="A1" s="133" t="s">
        <v>234</v>
      </c>
      <c r="B1" s="133" t="s">
        <v>235</v>
      </c>
      <c r="C1" s="133" t="s">
        <v>236</v>
      </c>
      <c r="D1" s="133" t="s">
        <v>237</v>
      </c>
      <c r="E1" s="183"/>
      <c r="G1" t="s">
        <v>108</v>
      </c>
      <c r="H1" t="s">
        <v>109</v>
      </c>
      <c r="I1" t="s">
        <v>110</v>
      </c>
      <c r="J1" t="s">
        <v>111</v>
      </c>
    </row>
    <row r="2" spans="1:15">
      <c r="A2" t="s">
        <v>207</v>
      </c>
      <c r="B2" t="s">
        <v>216</v>
      </c>
      <c r="C2" t="s">
        <v>138</v>
      </c>
      <c r="D2" t="s">
        <v>115</v>
      </c>
      <c r="G2" t="s">
        <v>112</v>
      </c>
      <c r="H2" t="s">
        <v>113</v>
      </c>
      <c r="I2" t="s">
        <v>114</v>
      </c>
      <c r="J2" t="s">
        <v>115</v>
      </c>
      <c r="L2" t="s">
        <v>268</v>
      </c>
      <c r="M2" t="s">
        <v>113</v>
      </c>
      <c r="N2" t="s">
        <v>316</v>
      </c>
      <c r="O2" t="s">
        <v>115</v>
      </c>
    </row>
    <row r="3" spans="1:15">
      <c r="A3" t="s">
        <v>208</v>
      </c>
      <c r="B3" t="s">
        <v>247</v>
      </c>
      <c r="C3" t="s">
        <v>371</v>
      </c>
      <c r="D3" t="s">
        <v>119</v>
      </c>
      <c r="G3" t="s">
        <v>116</v>
      </c>
      <c r="H3" t="s">
        <v>117</v>
      </c>
      <c r="I3" t="s">
        <v>118</v>
      </c>
      <c r="J3" t="s">
        <v>119</v>
      </c>
      <c r="L3" t="s">
        <v>269</v>
      </c>
      <c r="M3" t="s">
        <v>287</v>
      </c>
      <c r="N3" t="s">
        <v>174</v>
      </c>
      <c r="O3" t="s">
        <v>119</v>
      </c>
    </row>
    <row r="4" spans="1:15">
      <c r="A4" t="s">
        <v>350</v>
      </c>
      <c r="B4" t="s">
        <v>248</v>
      </c>
      <c r="C4" t="s">
        <v>372</v>
      </c>
      <c r="D4" t="s">
        <v>123</v>
      </c>
      <c r="G4" t="s">
        <v>120</v>
      </c>
      <c r="H4" t="s">
        <v>121</v>
      </c>
      <c r="I4" t="s">
        <v>122</v>
      </c>
      <c r="J4" t="s">
        <v>123</v>
      </c>
      <c r="L4" t="s">
        <v>270</v>
      </c>
      <c r="M4" t="s">
        <v>288</v>
      </c>
      <c r="N4" t="s">
        <v>317</v>
      </c>
      <c r="O4" t="s">
        <v>337</v>
      </c>
    </row>
    <row r="5" spans="1:15">
      <c r="A5" t="s">
        <v>351</v>
      </c>
      <c r="B5" t="s">
        <v>219</v>
      </c>
      <c r="C5" t="s">
        <v>142</v>
      </c>
      <c r="D5" t="s">
        <v>127</v>
      </c>
      <c r="G5" t="s">
        <v>124</v>
      </c>
      <c r="H5" t="s">
        <v>125</v>
      </c>
      <c r="I5" t="s">
        <v>126</v>
      </c>
      <c r="J5" t="s">
        <v>127</v>
      </c>
      <c r="L5" t="s">
        <v>271</v>
      </c>
      <c r="M5" t="s">
        <v>289</v>
      </c>
      <c r="N5" t="s">
        <v>318</v>
      </c>
      <c r="O5" t="s">
        <v>338</v>
      </c>
    </row>
    <row r="6" spans="1:15">
      <c r="A6" t="s">
        <v>352</v>
      </c>
      <c r="B6" t="s">
        <v>222</v>
      </c>
      <c r="C6" t="s">
        <v>186</v>
      </c>
      <c r="D6" t="s">
        <v>135</v>
      </c>
      <c r="G6" t="s">
        <v>128</v>
      </c>
      <c r="H6" t="s">
        <v>129</v>
      </c>
      <c r="I6" t="s">
        <v>130</v>
      </c>
      <c r="J6" t="s">
        <v>131</v>
      </c>
      <c r="L6" t="s">
        <v>272</v>
      </c>
      <c r="M6" t="s">
        <v>290</v>
      </c>
      <c r="N6" t="s">
        <v>319</v>
      </c>
      <c r="O6" t="s">
        <v>339</v>
      </c>
    </row>
    <row r="7" spans="1:15">
      <c r="A7" t="s">
        <v>353</v>
      </c>
      <c r="B7" t="s">
        <v>217</v>
      </c>
      <c r="C7" t="s">
        <v>183</v>
      </c>
      <c r="G7" t="s">
        <v>132</v>
      </c>
      <c r="H7" t="s">
        <v>133</v>
      </c>
      <c r="I7" t="s">
        <v>134</v>
      </c>
      <c r="J7" t="s">
        <v>135</v>
      </c>
      <c r="L7" t="s">
        <v>273</v>
      </c>
      <c r="M7" t="s">
        <v>291</v>
      </c>
      <c r="N7" t="s">
        <v>320</v>
      </c>
      <c r="O7" t="s">
        <v>127</v>
      </c>
    </row>
    <row r="8" spans="1:15">
      <c r="A8" t="s">
        <v>354</v>
      </c>
      <c r="B8" t="s">
        <v>218</v>
      </c>
      <c r="C8" t="s">
        <v>130</v>
      </c>
      <c r="G8" t="s">
        <v>136</v>
      </c>
      <c r="H8" t="s">
        <v>137</v>
      </c>
      <c r="I8" t="s">
        <v>138</v>
      </c>
      <c r="J8" t="s">
        <v>139</v>
      </c>
      <c r="L8" t="s">
        <v>274</v>
      </c>
      <c r="M8" t="s">
        <v>292</v>
      </c>
      <c r="N8" t="s">
        <v>321</v>
      </c>
      <c r="O8" t="s">
        <v>139</v>
      </c>
    </row>
    <row r="9" spans="1:15">
      <c r="A9" t="s">
        <v>355</v>
      </c>
      <c r="B9" t="s">
        <v>223</v>
      </c>
      <c r="C9" t="s">
        <v>231</v>
      </c>
      <c r="G9" t="s">
        <v>140</v>
      </c>
      <c r="H9" t="s">
        <v>141</v>
      </c>
      <c r="I9" t="s">
        <v>142</v>
      </c>
      <c r="J9" t="s">
        <v>143</v>
      </c>
      <c r="L9" t="s">
        <v>181</v>
      </c>
      <c r="M9" t="s">
        <v>293</v>
      </c>
      <c r="N9" t="s">
        <v>322</v>
      </c>
      <c r="O9" t="s">
        <v>143</v>
      </c>
    </row>
    <row r="10" spans="1:15">
      <c r="A10" t="s">
        <v>367</v>
      </c>
      <c r="B10" t="s">
        <v>203</v>
      </c>
      <c r="C10" t="s">
        <v>168</v>
      </c>
      <c r="G10" t="s">
        <v>144</v>
      </c>
      <c r="H10" t="s">
        <v>145</v>
      </c>
      <c r="I10" t="s">
        <v>146</v>
      </c>
      <c r="J10" t="s">
        <v>147</v>
      </c>
      <c r="L10" t="s">
        <v>275</v>
      </c>
      <c r="M10" t="s">
        <v>294</v>
      </c>
      <c r="N10" t="s">
        <v>323</v>
      </c>
      <c r="O10" t="s">
        <v>147</v>
      </c>
    </row>
    <row r="11" spans="1:15">
      <c r="A11" t="s">
        <v>368</v>
      </c>
      <c r="B11" t="s">
        <v>220</v>
      </c>
      <c r="C11" t="s">
        <v>232</v>
      </c>
      <c r="G11" t="s">
        <v>148</v>
      </c>
      <c r="H11" t="s">
        <v>149</v>
      </c>
      <c r="I11" t="s">
        <v>150</v>
      </c>
      <c r="J11" t="s">
        <v>151</v>
      </c>
      <c r="L11" t="s">
        <v>276</v>
      </c>
      <c r="M11" t="s">
        <v>141</v>
      </c>
      <c r="N11" t="s">
        <v>324</v>
      </c>
      <c r="O11" t="s">
        <v>340</v>
      </c>
    </row>
    <row r="12" spans="1:15">
      <c r="A12" t="s">
        <v>357</v>
      </c>
      <c r="B12" t="s">
        <v>221</v>
      </c>
      <c r="C12" t="s">
        <v>122</v>
      </c>
      <c r="G12" t="s">
        <v>152</v>
      </c>
      <c r="H12" t="s">
        <v>153</v>
      </c>
      <c r="I12" t="s">
        <v>154</v>
      </c>
      <c r="J12" t="s">
        <v>155</v>
      </c>
      <c r="L12" t="s">
        <v>277</v>
      </c>
      <c r="M12" t="s">
        <v>295</v>
      </c>
      <c r="N12" t="s">
        <v>325</v>
      </c>
      <c r="O12" t="s">
        <v>341</v>
      </c>
    </row>
    <row r="13" spans="1:15">
      <c r="A13" t="s">
        <v>358</v>
      </c>
      <c r="B13" t="s">
        <v>105</v>
      </c>
      <c r="C13" t="s">
        <v>230</v>
      </c>
      <c r="G13" t="s">
        <v>156</v>
      </c>
      <c r="H13" t="s">
        <v>157</v>
      </c>
      <c r="I13" t="s">
        <v>158</v>
      </c>
      <c r="J13" t="s">
        <v>159</v>
      </c>
      <c r="L13" t="s">
        <v>278</v>
      </c>
      <c r="M13" t="s">
        <v>296</v>
      </c>
      <c r="N13" t="s">
        <v>326</v>
      </c>
      <c r="O13" t="s">
        <v>342</v>
      </c>
    </row>
    <row r="14" spans="1:15">
      <c r="A14" t="s">
        <v>209</v>
      </c>
      <c r="B14" t="s">
        <v>226</v>
      </c>
      <c r="C14" t="s">
        <v>233</v>
      </c>
      <c r="G14" t="s">
        <v>160</v>
      </c>
      <c r="H14" t="s">
        <v>161</v>
      </c>
      <c r="I14" t="s">
        <v>162</v>
      </c>
      <c r="L14" t="s">
        <v>279</v>
      </c>
      <c r="M14" t="s">
        <v>297</v>
      </c>
      <c r="N14" t="s">
        <v>327</v>
      </c>
      <c r="O14" t="s">
        <v>343</v>
      </c>
    </row>
    <row r="15" spans="1:15">
      <c r="A15" t="s">
        <v>210</v>
      </c>
      <c r="B15" t="s">
        <v>227</v>
      </c>
      <c r="C15" t="s">
        <v>348</v>
      </c>
      <c r="G15" t="s">
        <v>163</v>
      </c>
      <c r="H15" t="s">
        <v>164</v>
      </c>
      <c r="I15" t="s">
        <v>165</v>
      </c>
      <c r="L15" t="s">
        <v>280</v>
      </c>
      <c r="M15" t="s">
        <v>199</v>
      </c>
      <c r="N15" t="s">
        <v>328</v>
      </c>
      <c r="O15" t="s">
        <v>344</v>
      </c>
    </row>
    <row r="16" spans="1:15">
      <c r="A16" t="s">
        <v>211</v>
      </c>
      <c r="B16" t="s">
        <v>225</v>
      </c>
      <c r="C16" t="s">
        <v>171</v>
      </c>
      <c r="G16" t="s">
        <v>166</v>
      </c>
      <c r="H16" t="s">
        <v>167</v>
      </c>
      <c r="I16" t="s">
        <v>168</v>
      </c>
      <c r="L16" t="s">
        <v>281</v>
      </c>
      <c r="M16" t="s">
        <v>298</v>
      </c>
      <c r="N16" t="s">
        <v>329</v>
      </c>
      <c r="O16" t="s">
        <v>345</v>
      </c>
    </row>
    <row r="17" spans="1:15">
      <c r="A17" t="s">
        <v>212</v>
      </c>
      <c r="B17" t="s">
        <v>224</v>
      </c>
      <c r="G17" t="s">
        <v>169</v>
      </c>
      <c r="H17" t="s">
        <v>170</v>
      </c>
      <c r="I17" t="s">
        <v>171</v>
      </c>
      <c r="L17" t="s">
        <v>282</v>
      </c>
      <c r="M17" t="s">
        <v>299</v>
      </c>
      <c r="N17" t="s">
        <v>330</v>
      </c>
      <c r="O17" t="s">
        <v>346</v>
      </c>
    </row>
    <row r="18" spans="1:15">
      <c r="A18" t="s">
        <v>213</v>
      </c>
      <c r="B18" t="s">
        <v>228</v>
      </c>
      <c r="G18" t="s">
        <v>172</v>
      </c>
      <c r="H18" t="s">
        <v>173</v>
      </c>
      <c r="I18" t="s">
        <v>174</v>
      </c>
      <c r="L18" t="s">
        <v>283</v>
      </c>
      <c r="M18" t="s">
        <v>117</v>
      </c>
      <c r="N18" t="s">
        <v>331</v>
      </c>
    </row>
    <row r="19" spans="1:15">
      <c r="A19" t="s">
        <v>181</v>
      </c>
      <c r="B19" t="s">
        <v>229</v>
      </c>
      <c r="G19" t="s">
        <v>175</v>
      </c>
      <c r="H19" t="s">
        <v>176</v>
      </c>
      <c r="I19" t="s">
        <v>177</v>
      </c>
      <c r="L19" t="s">
        <v>284</v>
      </c>
      <c r="M19" t="s">
        <v>300</v>
      </c>
      <c r="N19" t="s">
        <v>332</v>
      </c>
    </row>
    <row r="20" spans="1:15">
      <c r="A20" t="s">
        <v>214</v>
      </c>
      <c r="G20" t="s">
        <v>178</v>
      </c>
      <c r="H20" t="s">
        <v>179</v>
      </c>
      <c r="I20" t="s">
        <v>180</v>
      </c>
      <c r="L20" t="s">
        <v>285</v>
      </c>
      <c r="M20" t="s">
        <v>301</v>
      </c>
      <c r="N20" t="s">
        <v>171</v>
      </c>
    </row>
    <row r="21" spans="1:15">
      <c r="A21" t="s">
        <v>215</v>
      </c>
      <c r="G21" t="s">
        <v>181</v>
      </c>
      <c r="H21" t="s">
        <v>182</v>
      </c>
      <c r="I21" t="s">
        <v>183</v>
      </c>
      <c r="L21" t="s">
        <v>286</v>
      </c>
      <c r="M21" t="s">
        <v>137</v>
      </c>
      <c r="N21" t="s">
        <v>126</v>
      </c>
    </row>
    <row r="22" spans="1:15">
      <c r="A22" t="s">
        <v>359</v>
      </c>
      <c r="G22" t="s">
        <v>184</v>
      </c>
      <c r="H22" t="s">
        <v>185</v>
      </c>
      <c r="I22" t="s">
        <v>186</v>
      </c>
      <c r="M22" t="s">
        <v>302</v>
      </c>
      <c r="N22" t="s">
        <v>333</v>
      </c>
    </row>
    <row r="23" spans="1:15">
      <c r="A23" t="s">
        <v>362</v>
      </c>
      <c r="G23" t="s">
        <v>187</v>
      </c>
      <c r="H23" t="s">
        <v>188</v>
      </c>
      <c r="I23" t="s">
        <v>189</v>
      </c>
      <c r="M23" t="s">
        <v>303</v>
      </c>
      <c r="N23" t="s">
        <v>334</v>
      </c>
    </row>
    <row r="24" spans="1:15">
      <c r="A24" t="s">
        <v>363</v>
      </c>
      <c r="G24" t="s">
        <v>190</v>
      </c>
      <c r="H24" t="s">
        <v>191</v>
      </c>
      <c r="I24" t="s">
        <v>192</v>
      </c>
      <c r="M24" t="s">
        <v>304</v>
      </c>
      <c r="N24" t="s">
        <v>198</v>
      </c>
    </row>
    <row r="25" spans="1:15">
      <c r="A25" t="s">
        <v>364</v>
      </c>
      <c r="H25" t="s">
        <v>193</v>
      </c>
      <c r="I25" t="s">
        <v>194</v>
      </c>
      <c r="M25" t="s">
        <v>305</v>
      </c>
      <c r="N25" t="s">
        <v>196</v>
      </c>
    </row>
    <row r="26" spans="1:15">
      <c r="A26" t="s">
        <v>360</v>
      </c>
      <c r="H26" t="s">
        <v>195</v>
      </c>
      <c r="I26" t="s">
        <v>196</v>
      </c>
      <c r="M26" t="s">
        <v>121</v>
      </c>
      <c r="N26" t="s">
        <v>180</v>
      </c>
    </row>
    <row r="27" spans="1:15">
      <c r="H27" t="s">
        <v>197</v>
      </c>
      <c r="I27" t="s">
        <v>198</v>
      </c>
      <c r="M27" t="s">
        <v>306</v>
      </c>
      <c r="N27" t="s">
        <v>154</v>
      </c>
    </row>
    <row r="28" spans="1:15">
      <c r="H28" t="s">
        <v>199</v>
      </c>
      <c r="I28" t="s">
        <v>200</v>
      </c>
      <c r="M28" t="s">
        <v>188</v>
      </c>
      <c r="N28" t="s">
        <v>335</v>
      </c>
    </row>
    <row r="29" spans="1:15">
      <c r="H29" t="s">
        <v>201</v>
      </c>
      <c r="I29" t="s">
        <v>202</v>
      </c>
      <c r="M29" t="s">
        <v>307</v>
      </c>
      <c r="N29" t="s">
        <v>336</v>
      </c>
    </row>
    <row r="30" spans="1:15">
      <c r="H30" t="s">
        <v>203</v>
      </c>
      <c r="I30" t="s">
        <v>204</v>
      </c>
      <c r="M30" t="s">
        <v>129</v>
      </c>
    </row>
    <row r="31" spans="1:15">
      <c r="H31" t="s">
        <v>205</v>
      </c>
      <c r="I31" t="s">
        <v>206</v>
      </c>
      <c r="M31" t="s">
        <v>308</v>
      </c>
    </row>
    <row r="32" spans="1:15">
      <c r="M32" t="s">
        <v>309</v>
      </c>
    </row>
    <row r="33" spans="13:13">
      <c r="M33" t="s">
        <v>310</v>
      </c>
    </row>
    <row r="34" spans="13:13">
      <c r="M34" t="s">
        <v>311</v>
      </c>
    </row>
    <row r="35" spans="13:13">
      <c r="M35" t="s">
        <v>312</v>
      </c>
    </row>
    <row r="36" spans="13:13">
      <c r="M36" t="s">
        <v>313</v>
      </c>
    </row>
    <row r="37" spans="13:13">
      <c r="M37" t="s">
        <v>314</v>
      </c>
    </row>
    <row r="38" spans="13:13">
      <c r="M38" t="s">
        <v>315</v>
      </c>
    </row>
  </sheetData>
  <phoneticPr fontId="4"/>
  <pageMargins left="0.7" right="0.7" top="0.75" bottom="0.75" header="0.3" footer="0.3"/>
  <pageSetup paperSize="8"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6</vt:i4>
      </vt:variant>
    </vt:vector>
  </HeadingPairs>
  <TitlesOfParts>
    <vt:vector size="10" baseType="lpstr">
      <vt:lpstr>経営改善計画書（法人全体）</vt:lpstr>
      <vt:lpstr>経営改善計画</vt:lpstr>
      <vt:lpstr>作業シート</vt:lpstr>
      <vt:lpstr>施設種類</vt:lpstr>
      <vt:lpstr>経営改善計画!Print_Area</vt:lpstr>
      <vt:lpstr>'経営改善計画書（法人全体）'!Print_Area</vt:lpstr>
      <vt:lpstr>高齢者福祉</vt:lpstr>
      <vt:lpstr>児童福祉及び母子・父子福祉</vt:lpstr>
      <vt:lpstr>障害者福祉</vt:lpstr>
      <vt:lpstr>生活保護等</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2025-04-08T02:48:04Z</dcterms:created>
  <dcterms:modified xsi:type="dcterms:W3CDTF">2026-01-23T06:11:41Z</dcterms:modified>
</cp:coreProperties>
</file>